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7995" activeTab="0"/>
  </bookViews>
  <sheets>
    <sheet name="Итог_ком_зач" sheetId="1" r:id="rId1"/>
    <sheet name="Ком_гонка-Б" sheetId="2" r:id="rId2"/>
    <sheet name="Муж-Б" sheetId="3" r:id="rId3"/>
    <sheet name="Смеш" sheetId="4" r:id="rId4"/>
    <sheet name="Каяк_юниор" sheetId="5" r:id="rId5"/>
    <sheet name="Смеш-Б" sheetId="6" r:id="rId6"/>
    <sheet name="Муж" sheetId="7" r:id="rId7"/>
    <sheet name="Каяк_муж" sheetId="8" r:id="rId8"/>
    <sheet name="Ком_гонка" sheetId="9" r:id="rId9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<sst xmlns="http://schemas.openxmlformats.org/spreadsheetml/2006/main" count="458" uniqueCount="164">
  <si>
    <t>СВОДНЫЙ ПРОТОКОЛ ДЛИННОЙ ДИСТАНЦИИ</t>
  </si>
  <si>
    <t>Номер</t>
  </si>
  <si>
    <t>Команда</t>
  </si>
  <si>
    <t>Экипаж</t>
  </si>
  <si>
    <t>Попытка 1</t>
  </si>
  <si>
    <t>Место по кммандной гонке</t>
  </si>
  <si>
    <t>Сумма штрафов, с</t>
  </si>
  <si>
    <t>Минуты</t>
  </si>
  <si>
    <t>Секунды</t>
  </si>
  <si>
    <t>Время на дистанции, с</t>
  </si>
  <si>
    <t>Итого результат за попытку, с</t>
  </si>
  <si>
    <t>34#35</t>
  </si>
  <si>
    <t>Сплав</t>
  </si>
  <si>
    <t>Пипко Денис Николаевич
Бочков Сергей Владимирович
Кривошей Алексей Николаевич
Козырева Екатерина Александровна</t>
  </si>
  <si>
    <t>18#19</t>
  </si>
  <si>
    <t>Бобры</t>
  </si>
  <si>
    <t>Краев Тимофей Петрович Кристаленко Дмитрий Олегович Бука Дмитрий Юрьевич Иванова Екатерина Алексеевна</t>
  </si>
  <si>
    <t>46#47</t>
  </si>
  <si>
    <t>Чемпион Боц-Боц</t>
  </si>
  <si>
    <t>Малащенков Дмитрий Владимирович
Иванчихин Андрей Дмитриевич
Марченко Виталий Евгеньевич
Ковшова Маргарита Владимировна</t>
  </si>
  <si>
    <t>1#2</t>
  </si>
  <si>
    <t>Товарищ Сухов</t>
  </si>
  <si>
    <t>Гостев Илья Александрович Баранова Ольга Владимировна Сухов Виталий Владимирович Федоров Алексей Сергеевич</t>
  </si>
  <si>
    <t>20#21</t>
  </si>
  <si>
    <t>Вершина-Васильки</t>
  </si>
  <si>
    <t>Новоселов Олег Николаевич
Синицын Александр Владимирович
Яровенко Дарья Алексеевна
Антонова Елена Владимировна</t>
  </si>
  <si>
    <t>48#49</t>
  </si>
  <si>
    <t>Жеваный крот</t>
  </si>
  <si>
    <t>Гуменюк Дмитрий Борисович
Боровик Николай Валерьевич
Ахмадиев Руслан Нилович
Лолетина Анастасия Владимировна</t>
  </si>
  <si>
    <t>29#30</t>
  </si>
  <si>
    <t>Монолит-Р</t>
  </si>
  <si>
    <t>Потоцкий Денис Викторович
Полевщиков Сергей Валерьевч
Башкина Марина Васильевна
Тесленко Евгений Геннадьевич</t>
  </si>
  <si>
    <t>Чемпионат и Первенство Приморского края по спортивному туризму</t>
  </si>
  <si>
    <t xml:space="preserve"> дистанция водная/ каяк/ байдарка 18-19 апреля 2015г.</t>
  </si>
  <si>
    <t>СВОДНЫЙ ПРОТОКОЛ КОРОТКОЙ ДИСТАНЦИИ</t>
  </si>
  <si>
    <t>Каяки мужские</t>
  </si>
  <si>
    <t>Попытка 2</t>
  </si>
  <si>
    <t>Сумма попыток, с</t>
  </si>
  <si>
    <t>Место по сумме двух попыток</t>
  </si>
  <si>
    <t>разряды</t>
  </si>
  <si>
    <t>% от победителя</t>
  </si>
  <si>
    <t>Выполненные разряды</t>
  </si>
  <si>
    <t>Мин.</t>
  </si>
  <si>
    <t>Сек.</t>
  </si>
  <si>
    <t>Сойко Андрей Сергеевич</t>
  </si>
  <si>
    <t>Матвейчук Александр Николаевич</t>
  </si>
  <si>
    <t/>
  </si>
  <si>
    <t>Кривошей Алексей Николаевич</t>
  </si>
  <si>
    <t>Малинка Евгений Валерьевич</t>
  </si>
  <si>
    <t>Ларюшин Роман Андреевич</t>
  </si>
  <si>
    <t>Кошовенко Роман Сергеевич</t>
  </si>
  <si>
    <t>Павлов Андрей Андреевич</t>
  </si>
  <si>
    <t>-</t>
  </si>
  <si>
    <t>Павлов Андрей Алексеевич</t>
  </si>
  <si>
    <t>Торопов Данила Павлович</t>
  </si>
  <si>
    <t>Фищенко Алексей Владимирович</t>
  </si>
  <si>
    <t>Зорин Илья Викторович</t>
  </si>
  <si>
    <t>Галимов Олег Демирович</t>
  </si>
  <si>
    <t>Бочков Сергей Владимирович</t>
  </si>
  <si>
    <t>Марченко Сергей Сергеевич</t>
  </si>
  <si>
    <t>ранг</t>
  </si>
  <si>
    <t>1 разряд</t>
  </si>
  <si>
    <t>2 разряд</t>
  </si>
  <si>
    <t>3 разряд</t>
  </si>
  <si>
    <t>Главный судья</t>
  </si>
  <si>
    <t>Главный Секретарь</t>
  </si>
  <si>
    <t>Дата, времы__________________________________________________</t>
  </si>
  <si>
    <t>М.П,</t>
  </si>
  <si>
    <t xml:space="preserve">Командное место по сумме двух попыток </t>
  </si>
  <si>
    <t>Пипко Денис Николаевич
Бочков Сергей Владимирович</t>
  </si>
  <si>
    <t>кмс, 1</t>
  </si>
  <si>
    <t>Краев Тимофей Петрович
Кристаленко Дмитрий Олегович</t>
  </si>
  <si>
    <t>3, 3</t>
  </si>
  <si>
    <t>Ларюшин Роман Андреевич
Тесленко Евгений Геннадьевич</t>
  </si>
  <si>
    <t>3, 2</t>
  </si>
  <si>
    <t>Малащенков Дмитрий Владимирович
Иванчихин Андрей Дмитриевич</t>
  </si>
  <si>
    <t>1, 3</t>
  </si>
  <si>
    <t>Бордунов Александр Николаевич
Торопов Павел Александрович</t>
  </si>
  <si>
    <t>2, 3</t>
  </si>
  <si>
    <t>Сухов Виталий Владимирович
Федоров Алексей Сергеевич</t>
  </si>
  <si>
    <t>Новоселов Олег Николаевич
Синицын Александр Владимирович</t>
  </si>
  <si>
    <t>Бордунов Александр Николаевич
Бордунов Даниил Александрович</t>
  </si>
  <si>
    <t>2, 2ю</t>
  </si>
  <si>
    <t>Гуменюк Дмитрий Борисович
Боровик Николай Валерьевич</t>
  </si>
  <si>
    <t>Потоцкий Денис Викторович
Полевщиков Сергей Валерьевч</t>
  </si>
  <si>
    <t>2, 2</t>
  </si>
  <si>
    <t>Лукьянчиков Алексей Алексеевич
Мамочка Константин Михайлович</t>
  </si>
  <si>
    <t>2ю, 2</t>
  </si>
  <si>
    <t>Торопов Павел Александрович
Торопов Данила Павлович</t>
  </si>
  <si>
    <t>3, 2ю</t>
  </si>
  <si>
    <t xml:space="preserve">2 разряд </t>
  </si>
  <si>
    <t xml:space="preserve">3 разряд </t>
  </si>
  <si>
    <t>р</t>
  </si>
  <si>
    <t>Сумма попыток</t>
  </si>
  <si>
    <t>Сумма штрафов</t>
  </si>
  <si>
    <t>Время на дистанции</t>
  </si>
  <si>
    <t>Итого результат за попытку</t>
  </si>
  <si>
    <t>Роговец Надежда Николаевна
Яровенко Дарья Алексеевна</t>
  </si>
  <si>
    <t>3ю, 3ю</t>
  </si>
  <si>
    <t>Емелин Максим Андреевич
Кравцова Кристина Игоревна</t>
  </si>
  <si>
    <t>3ю,2ю</t>
  </si>
  <si>
    <t>Вершина-Ромашки</t>
  </si>
  <si>
    <t>Фролова Светлана Анатольевна
Литвинов Евгений Алексеевич</t>
  </si>
  <si>
    <t>2ю</t>
  </si>
  <si>
    <t>Злобные чайники</t>
  </si>
  <si>
    <t>Сайгак Дина Владимировна
Алимов Ринат Рауфович</t>
  </si>
  <si>
    <t>2ю,2ю</t>
  </si>
  <si>
    <t>3ю</t>
  </si>
  <si>
    <t>Нурманбетова Надежда Николаевна
Худайбердиев Дониер Давранович</t>
  </si>
  <si>
    <t>3ю,3ю</t>
  </si>
  <si>
    <t>Белка</t>
  </si>
  <si>
    <t>Чекуренков Юрий Викторович
Зайченко Анна Юрьевна</t>
  </si>
  <si>
    <t>Титова Екатерина Сергеевна
Чернышев Владимир Михайлович</t>
  </si>
  <si>
    <t>ЦСКА</t>
  </si>
  <si>
    <t>Пофатнов Александр
Соловьева Татьяна</t>
  </si>
  <si>
    <t>1ю</t>
  </si>
  <si>
    <t>3 раза какончить дистанцию</t>
  </si>
  <si>
    <t>Каяки юниоры</t>
  </si>
  <si>
    <t>Бордунов Даниил Александрович</t>
  </si>
  <si>
    <t>Литвинов Евгений Алексеевич</t>
  </si>
  <si>
    <t>Синицын Александр Владимирович</t>
  </si>
  <si>
    <t>Якунин Михаил Анатольевич</t>
  </si>
  <si>
    <t>Худайбердиев Дониер Давранович</t>
  </si>
  <si>
    <t>Галимов Олег Дамирович
Антонова Елена Владимировна</t>
  </si>
  <si>
    <t>2,3</t>
  </si>
  <si>
    <t>Башкина Марина Васильевна
Тесленко Евгений Геннадьевич</t>
  </si>
  <si>
    <t>3,2</t>
  </si>
  <si>
    <t>Гостев Илья Александрович
Баранова Ольга Владимировна</t>
  </si>
  <si>
    <t>3,3</t>
  </si>
  <si>
    <t>Марченко Виталий Евгеньевич
Ковшова Маргарита Владимировна</t>
  </si>
  <si>
    <t>Бука Дмитрий Юрьевич
Иванова Екатерина Алексеевна</t>
  </si>
  <si>
    <t>1, 2ю</t>
  </si>
  <si>
    <t>Кривошей Алексей Николаевич
Козырева Екатерина Александровна</t>
  </si>
  <si>
    <t>Ахмадиев Руслан Нилович
Лолетина Анастасия Владимировна</t>
  </si>
  <si>
    <t>Аверочкина Елена Викторовна Колояниди Анатолий Викторович</t>
  </si>
  <si>
    <t xml:space="preserve">1 разряд </t>
  </si>
  <si>
    <t>Бордунов Даниил Александрович
Торопов Данила Павлович</t>
  </si>
  <si>
    <t>Новоселов Андрей Сергеевич
Лапп Владимир Андреевич</t>
  </si>
  <si>
    <t>Деркач Павел Владимирович
Марченко Сергей Сергеевич</t>
  </si>
  <si>
    <t>Скрынников Никита Вадимович
Федоров Виталий Андреевич</t>
  </si>
  <si>
    <t>Марков Евгений
Силкин Руслан</t>
  </si>
  <si>
    <t>3#4</t>
  </si>
  <si>
    <t>Пофатнов Александр Иванович Соловьева Татьяна Ивановна Марков Евгений Иванович Силкин Руслан Иванович</t>
  </si>
  <si>
    <t>41#42</t>
  </si>
  <si>
    <t>Чекуренков Юрий Викторович Зайченко Анна Юрьевна Скрынников Никита Вадимович Федоров Виталий Андреевич</t>
  </si>
  <si>
    <t>31#32</t>
  </si>
  <si>
    <t>Фролова Светлана Анатольевна Литвинов Евгений Алексеевич Бондаренко Константин Владимирович Марченко Сергей Сергеевич</t>
  </si>
  <si>
    <t>7#8</t>
  </si>
  <si>
    <t>Лапп Владимир Андреевич Новоселов Андрей Сергеевич Сайгак Дина Владимировна Алимов Ринат Рауфович</t>
  </si>
  <si>
    <t>СВОДНЫЙ ПРОТОКОЛ КОММАНДНОГО ЗАЧЕТА</t>
  </si>
  <si>
    <t>Группа А</t>
  </si>
  <si>
    <t>коммандная_гонка</t>
  </si>
  <si>
    <t>Сумма</t>
  </si>
  <si>
    <t>место</t>
  </si>
  <si>
    <t>Группа Б</t>
  </si>
  <si>
    <t>эстафета</t>
  </si>
  <si>
    <t>муж</t>
  </si>
  <si>
    <t>смеш</t>
  </si>
  <si>
    <t>коммандная гонка, группа А</t>
  </si>
  <si>
    <t>Двойки мужские, группа Б</t>
  </si>
  <si>
    <t>Двойки смешанные, группа А, дистанция 3 класса</t>
  </si>
  <si>
    <t>Двойки смешанные, группа Б, дистанция 3 класса</t>
  </si>
  <si>
    <t>Двойки мужские, группа А</t>
  </si>
  <si>
    <t>Коммандная гонка, группа 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</si>
</sst>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  <numFmt numFmtId="165" formatCode="0;\-0;&quot;&quot;;@"/>
    <numFmt numFmtId="166" formatCode="[$-F400]h:mm:ss\ AM/PM"/>
  </numFmts>
  <fonts count="26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/>
    </xf>
    <xf numFmtId="0" fontId="20" fillId="20" borderId="10" xfId="0" applyFont="1" applyFill="1" applyBorder="1" applyAlignment="1" applyProtection="1">
      <alignment horizontal="center" vertical="center" wrapText="1"/>
      <protection locked="0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center" vertical="center" wrapText="1"/>
    </xf>
    <xf numFmtId="164" fontId="20" fillId="2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165" fontId="1" fillId="0" borderId="12" xfId="55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9" borderId="0" xfId="0" applyFont="1" applyFill="1" applyBorder="1" applyAlignment="1">
      <alignment horizontal="left" vertical="center"/>
    </xf>
    <xf numFmtId="0" fontId="19" fillId="9" borderId="0" xfId="0" applyFont="1" applyFill="1" applyBorder="1" applyAlignment="1">
      <alignment horizontal="center" vertical="center"/>
    </xf>
    <xf numFmtId="165" fontId="1" fillId="0" borderId="13" xfId="55" applyNumberFormat="1" applyFont="1" applyFill="1" applyBorder="1" applyAlignment="1">
      <alignment horizontal="center" vertical="center"/>
      <protection/>
    </xf>
    <xf numFmtId="165" fontId="1" fillId="0" borderId="11" xfId="55" applyNumberFormat="1" applyFont="1" applyFill="1" applyBorder="1" applyAlignment="1">
      <alignment horizontal="center" vertical="center"/>
      <protection/>
    </xf>
    <xf numFmtId="0" fontId="0" fillId="20" borderId="11" xfId="0" applyFill="1" applyBorder="1" applyAlignment="1">
      <alignment/>
    </xf>
    <xf numFmtId="0" fontId="20" fillId="20" borderId="11" xfId="0" applyNumberFormat="1" applyFont="1" applyFill="1" applyBorder="1" applyAlignment="1" applyProtection="1">
      <alignment horizontal="center" vertical="center" wrapText="1"/>
      <protection/>
    </xf>
    <xf numFmtId="0" fontId="20" fillId="20" borderId="10" xfId="0" applyFont="1" applyFill="1" applyBorder="1" applyAlignment="1" applyProtection="1">
      <alignment horizontal="center" vertical="center" wrapText="1"/>
      <protection/>
    </xf>
    <xf numFmtId="164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9" fontId="0" fillId="0" borderId="11" xfId="6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9" fontId="0" fillId="0" borderId="11" xfId="60" applyFont="1" applyBorder="1" applyAlignment="1">
      <alignment horizontal="center"/>
    </xf>
    <xf numFmtId="0" fontId="19" fillId="0" borderId="0" xfId="0" applyFont="1" applyAlignment="1">
      <alignment/>
    </xf>
    <xf numFmtId="0" fontId="0" fillId="9" borderId="0" xfId="0" applyFill="1" applyBorder="1" applyAlignment="1">
      <alignment horizontal="left" vertical="center"/>
    </xf>
    <xf numFmtId="0" fontId="0" fillId="20" borderId="14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9" fontId="0" fillId="0" borderId="0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20" fillId="20" borderId="11" xfId="0" applyNumberFormat="1" applyFont="1" applyFill="1" applyBorder="1" applyAlignment="1" applyProtection="1">
      <alignment vertical="center" wrapText="1"/>
      <protection/>
    </xf>
    <xf numFmtId="0" fontId="20" fillId="24" borderId="0" xfId="0" applyNumberFormat="1" applyFont="1" applyFill="1" applyBorder="1" applyAlignment="1" applyProtection="1">
      <alignment vertical="center" wrapText="1"/>
      <protection/>
    </xf>
    <xf numFmtId="0" fontId="20" fillId="20" borderId="18" xfId="0" applyFont="1" applyFill="1" applyBorder="1" applyAlignment="1">
      <alignment horizontal="center" vertical="center" wrapText="1"/>
    </xf>
    <xf numFmtId="0" fontId="1" fillId="0" borderId="12" xfId="55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11" xfId="55" applyFont="1" applyBorder="1">
      <alignment/>
      <protection/>
    </xf>
    <xf numFmtId="0" fontId="0" fillId="0" borderId="11" xfId="55" applyFont="1" applyBorder="1" applyAlignment="1">
      <alignment horizontal="center"/>
      <protection/>
    </xf>
    <xf numFmtId="0" fontId="1" fillId="0" borderId="11" xfId="55" applyFont="1" applyFill="1" applyBorder="1" applyAlignment="1">
      <alignment horizontal="center" vertical="center"/>
      <protection/>
    </xf>
    <xf numFmtId="0" fontId="0" fillId="0" borderId="11" xfId="55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center"/>
    </xf>
    <xf numFmtId="165" fontId="1" fillId="0" borderId="19" xfId="55" applyNumberFormat="1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0" fillId="0" borderId="0" xfId="55" applyBorder="1" applyAlignment="1">
      <alignment horizontal="center"/>
      <protection/>
    </xf>
    <xf numFmtId="165" fontId="17" fillId="0" borderId="19" xfId="5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0" fillId="20" borderId="11" xfId="0" applyFont="1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>
      <alignment horizontal="center" vertical="center"/>
    </xf>
    <xf numFmtId="164" fontId="20" fillId="20" borderId="11" xfId="0" applyNumberFormat="1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0" borderId="11" xfId="0" applyNumberFormat="1" applyFont="1" applyFill="1" applyBorder="1" applyAlignment="1" applyProtection="1">
      <alignment horizontal="center" vertical="center" wrapText="1"/>
      <protection/>
    </xf>
    <xf numFmtId="0" fontId="0" fillId="20" borderId="18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b/>
        <i val="0"/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8.57421875" style="12" customWidth="1"/>
    <col min="2" max="2" width="18.421875" style="12" bestFit="1" customWidth="1"/>
    <col min="3" max="3" width="15.421875" style="12" customWidth="1"/>
    <col min="4" max="4" width="15.7109375" style="12" customWidth="1"/>
    <col min="5" max="5" width="19.140625" style="12" customWidth="1"/>
    <col min="6" max="6" width="7.140625" style="60" customWidth="1"/>
    <col min="7" max="7" width="8.00390625" style="60" customWidth="1"/>
    <col min="8" max="8" width="12.00390625" style="12" customWidth="1"/>
    <col min="9" max="9" width="13.8515625" style="12" customWidth="1"/>
    <col min="10" max="16384" width="9.140625" style="12" customWidth="1"/>
  </cols>
  <sheetData>
    <row r="1" ht="15">
      <c r="C1" s="59" t="s">
        <v>149</v>
      </c>
    </row>
    <row r="2" spans="2:19" ht="15">
      <c r="B2" s="74" t="s">
        <v>32</v>
      </c>
      <c r="C2" s="74"/>
      <c r="D2" s="74"/>
      <c r="E2" s="74"/>
      <c r="F2" s="74"/>
      <c r="G2" s="74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2:19" ht="15">
      <c r="B3" s="74" t="s">
        <v>33</v>
      </c>
      <c r="C3" s="74"/>
      <c r="D3" s="74"/>
      <c r="E3" s="74"/>
      <c r="F3" s="74"/>
      <c r="G3" s="74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7" ht="15">
      <c r="A4" s="62" t="s">
        <v>150</v>
      </c>
      <c r="B4" s="63"/>
      <c r="C4" s="63"/>
      <c r="D4" s="63"/>
      <c r="E4" s="63"/>
      <c r="F4" s="64"/>
      <c r="G4" s="64"/>
    </row>
    <row r="5" spans="1:7" ht="15">
      <c r="A5" s="65" t="s">
        <v>2</v>
      </c>
      <c r="B5" s="65" t="s">
        <v>155</v>
      </c>
      <c r="C5" s="65" t="s">
        <v>156</v>
      </c>
      <c r="D5" s="65" t="s">
        <v>157</v>
      </c>
      <c r="E5" s="65" t="s">
        <v>151</v>
      </c>
      <c r="F5" s="66" t="s">
        <v>152</v>
      </c>
      <c r="G5" s="66" t="s">
        <v>153</v>
      </c>
    </row>
    <row r="6" spans="1:7" ht="15">
      <c r="A6" s="16" t="s">
        <v>12</v>
      </c>
      <c r="B6" s="67">
        <v>1</v>
      </c>
      <c r="C6" s="67">
        <v>1</v>
      </c>
      <c r="D6" s="67">
        <v>6</v>
      </c>
      <c r="E6" s="67">
        <v>1</v>
      </c>
      <c r="F6" s="68">
        <v>9</v>
      </c>
      <c r="G6" s="66">
        <v>1</v>
      </c>
    </row>
    <row r="7" spans="1:9" ht="15">
      <c r="A7" s="16" t="s">
        <v>15</v>
      </c>
      <c r="B7" s="67">
        <v>5</v>
      </c>
      <c r="C7" s="67">
        <v>2</v>
      </c>
      <c r="D7" s="67">
        <v>5</v>
      </c>
      <c r="E7" s="67">
        <v>2</v>
      </c>
      <c r="F7" s="68">
        <v>14</v>
      </c>
      <c r="G7" s="66">
        <v>3</v>
      </c>
      <c r="H7" s="69"/>
      <c r="I7" s="69"/>
    </row>
    <row r="8" spans="1:9" ht="15">
      <c r="A8" s="16" t="s">
        <v>18</v>
      </c>
      <c r="B8" s="67">
        <v>2</v>
      </c>
      <c r="C8" s="67">
        <v>3</v>
      </c>
      <c r="D8" s="67">
        <v>4</v>
      </c>
      <c r="E8" s="67">
        <v>3</v>
      </c>
      <c r="F8" s="68">
        <v>12</v>
      </c>
      <c r="G8" s="66">
        <v>2</v>
      </c>
      <c r="H8" s="69"/>
      <c r="I8" s="69"/>
    </row>
    <row r="9" spans="1:9" ht="15">
      <c r="A9" s="16" t="s">
        <v>21</v>
      </c>
      <c r="B9" s="67">
        <v>6</v>
      </c>
      <c r="C9" s="67">
        <v>4</v>
      </c>
      <c r="D9" s="67">
        <v>3</v>
      </c>
      <c r="E9" s="67">
        <v>4</v>
      </c>
      <c r="F9" s="68">
        <v>17</v>
      </c>
      <c r="G9" s="66">
        <v>5</v>
      </c>
      <c r="H9" s="69"/>
      <c r="I9" s="69"/>
    </row>
    <row r="10" spans="1:9" ht="15">
      <c r="A10" s="16" t="s">
        <v>24</v>
      </c>
      <c r="B10" s="67">
        <v>3</v>
      </c>
      <c r="C10" s="67">
        <v>5</v>
      </c>
      <c r="D10" s="67">
        <v>1</v>
      </c>
      <c r="E10" s="67">
        <v>5</v>
      </c>
      <c r="F10" s="68">
        <v>14</v>
      </c>
      <c r="G10" s="66">
        <v>4</v>
      </c>
      <c r="H10" s="69"/>
      <c r="I10" s="69"/>
    </row>
    <row r="11" spans="1:9" ht="15">
      <c r="A11" s="16" t="s">
        <v>27</v>
      </c>
      <c r="B11" s="67">
        <v>7</v>
      </c>
      <c r="C11" s="67">
        <v>6</v>
      </c>
      <c r="D11" s="67">
        <v>7</v>
      </c>
      <c r="E11" s="67">
        <v>6</v>
      </c>
      <c r="F11" s="68">
        <v>26</v>
      </c>
      <c r="G11" s="66">
        <v>7</v>
      </c>
      <c r="H11" s="69"/>
      <c r="I11" s="69"/>
    </row>
    <row r="12" spans="1:9" ht="15">
      <c r="A12" s="16" t="s">
        <v>30</v>
      </c>
      <c r="B12" s="67">
        <v>4</v>
      </c>
      <c r="C12" s="67">
        <v>7</v>
      </c>
      <c r="D12" s="67">
        <v>2</v>
      </c>
      <c r="E12" s="67">
        <v>7</v>
      </c>
      <c r="F12" s="68">
        <v>20</v>
      </c>
      <c r="G12" s="66">
        <v>6</v>
      </c>
      <c r="H12" s="69"/>
      <c r="I12" s="69"/>
    </row>
    <row r="13" spans="1:9" ht="15">
      <c r="A13" s="70"/>
      <c r="B13" s="71"/>
      <c r="C13" s="71"/>
      <c r="D13" s="71"/>
      <c r="E13" s="71"/>
      <c r="F13" s="72"/>
      <c r="G13" s="64"/>
      <c r="H13" s="69"/>
      <c r="I13" s="69"/>
    </row>
    <row r="14" spans="1:9" ht="15">
      <c r="A14" s="73" t="s">
        <v>154</v>
      </c>
      <c r="B14" s="71"/>
      <c r="C14" s="71"/>
      <c r="D14" s="71"/>
      <c r="E14" s="71"/>
      <c r="F14" s="72"/>
      <c r="G14" s="64"/>
      <c r="H14" s="69"/>
      <c r="I14" s="69"/>
    </row>
    <row r="15" spans="1:9" ht="15">
      <c r="A15" s="16"/>
      <c r="B15" s="65" t="s">
        <v>155</v>
      </c>
      <c r="C15" s="65" t="s">
        <v>156</v>
      </c>
      <c r="D15" s="65" t="s">
        <v>157</v>
      </c>
      <c r="E15" s="65" t="s">
        <v>151</v>
      </c>
      <c r="F15" s="66" t="s">
        <v>152</v>
      </c>
      <c r="G15" s="66" t="s">
        <v>153</v>
      </c>
      <c r="H15" s="69"/>
      <c r="I15" s="69"/>
    </row>
    <row r="16" spans="1:9" ht="15">
      <c r="A16" s="16" t="s">
        <v>113</v>
      </c>
      <c r="B16" s="67">
        <v>4</v>
      </c>
      <c r="C16" s="67">
        <v>4</v>
      </c>
      <c r="D16" s="67">
        <v>4</v>
      </c>
      <c r="E16" s="67">
        <v>4</v>
      </c>
      <c r="F16" s="68">
        <v>16</v>
      </c>
      <c r="G16" s="66">
        <v>4</v>
      </c>
      <c r="H16" s="69"/>
      <c r="I16" s="69"/>
    </row>
    <row r="17" spans="1:9" ht="15">
      <c r="A17" s="16" t="s">
        <v>110</v>
      </c>
      <c r="B17" s="67">
        <v>3</v>
      </c>
      <c r="C17" s="67">
        <v>3</v>
      </c>
      <c r="D17" s="67">
        <v>3</v>
      </c>
      <c r="E17" s="67">
        <v>4</v>
      </c>
      <c r="F17" s="68">
        <v>13</v>
      </c>
      <c r="G17" s="66">
        <v>3</v>
      </c>
      <c r="H17" s="69"/>
      <c r="I17" s="69"/>
    </row>
    <row r="18" spans="1:9" ht="15">
      <c r="A18" s="16" t="s">
        <v>101</v>
      </c>
      <c r="B18" s="67">
        <v>2</v>
      </c>
      <c r="C18" s="67">
        <v>2</v>
      </c>
      <c r="D18" s="67">
        <v>1</v>
      </c>
      <c r="E18" s="67">
        <v>1</v>
      </c>
      <c r="F18" s="68">
        <v>6</v>
      </c>
      <c r="G18" s="66">
        <v>1</v>
      </c>
      <c r="H18" s="69"/>
      <c r="I18" s="69"/>
    </row>
    <row r="19" spans="1:7" ht="15">
      <c r="A19" s="16" t="s">
        <v>104</v>
      </c>
      <c r="B19" s="67">
        <v>1</v>
      </c>
      <c r="C19" s="67">
        <v>1</v>
      </c>
      <c r="D19" s="67">
        <v>2</v>
      </c>
      <c r="E19" s="67">
        <v>2</v>
      </c>
      <c r="F19" s="68">
        <v>6</v>
      </c>
      <c r="G19" s="66">
        <v>2</v>
      </c>
    </row>
  </sheetData>
  <sheetProtection/>
  <mergeCells count="2">
    <mergeCell ref="B3:G3"/>
    <mergeCell ref="B2:G2"/>
  </mergeCells>
  <conditionalFormatting sqref="K4:K51 K59:K65536 M52:M58">
    <cfRule type="cellIs" priority="1" dxfId="0" operator="between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9.140625" style="12" customWidth="1"/>
    <col min="2" max="2" width="18.00390625" style="12" bestFit="1" customWidth="1"/>
    <col min="3" max="3" width="19.7109375" style="12" bestFit="1" customWidth="1"/>
    <col min="4" max="4" width="11.00390625" style="12" customWidth="1"/>
    <col min="5" max="6" width="3.7109375" style="12" customWidth="1"/>
    <col min="7" max="7" width="10.00390625" style="12" customWidth="1"/>
    <col min="8" max="9" width="9.140625" style="12" customWidth="1"/>
    <col min="10" max="10" width="11.140625" style="12" customWidth="1"/>
    <col min="11" max="11" width="11.00390625" style="12" customWidth="1"/>
    <col min="12" max="12" width="12.7109375" style="12" customWidth="1"/>
    <col min="13" max="13" width="4.00390625" style="12" customWidth="1"/>
    <col min="14" max="15" width="3.7109375" style="12" customWidth="1"/>
    <col min="16" max="16" width="4.57421875" style="12" customWidth="1"/>
    <col min="17" max="26" width="3.7109375" style="12" customWidth="1"/>
    <col min="27" max="27" width="9.57421875" style="12" customWidth="1"/>
    <col min="28" max="28" width="9.00390625" style="12" customWidth="1"/>
    <col min="29" max="29" width="9.140625" style="12" customWidth="1"/>
    <col min="30" max="30" width="10.8515625" style="12" customWidth="1"/>
    <col min="31" max="31" width="12.57421875" style="12" customWidth="1"/>
    <col min="32" max="32" width="11.57421875" style="12" customWidth="1"/>
    <col min="33" max="33" width="13.421875" style="12" customWidth="1"/>
  </cols>
  <sheetData>
    <row r="1" spans="1:33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21">
      <c r="A2" s="1"/>
      <c r="B2" s="1"/>
      <c r="C2" s="1"/>
      <c r="D2" s="1"/>
      <c r="E2" s="1"/>
      <c r="F2" s="1"/>
      <c r="G2" s="1"/>
      <c r="H2" s="82" t="s">
        <v>32</v>
      </c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1"/>
      <c r="AA2" s="1"/>
      <c r="AB2" s="1"/>
      <c r="AC2" s="1"/>
      <c r="AD2" s="1"/>
      <c r="AE2" s="1"/>
      <c r="AF2" s="1"/>
      <c r="AG2" s="1"/>
    </row>
    <row r="3" spans="1:33" ht="21">
      <c r="A3" s="1"/>
      <c r="B3" s="1"/>
      <c r="C3" s="1"/>
      <c r="D3" s="1"/>
      <c r="E3" s="1"/>
      <c r="F3" s="1"/>
      <c r="G3" s="1"/>
      <c r="H3" s="82" t="s">
        <v>33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1"/>
      <c r="AA3" s="1"/>
      <c r="AB3" s="1"/>
      <c r="AC3" s="1"/>
      <c r="AD3" s="1"/>
      <c r="AE3" s="1"/>
      <c r="AF3" s="1"/>
      <c r="AG3" s="1"/>
    </row>
    <row r="4" spans="1:33" ht="21">
      <c r="A4" s="34" t="s">
        <v>158</v>
      </c>
      <c r="B4" s="14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 customHeight="1">
      <c r="A5" s="76" t="s">
        <v>1</v>
      </c>
      <c r="B5" s="78" t="s">
        <v>2</v>
      </c>
      <c r="C5" s="79" t="s">
        <v>3</v>
      </c>
      <c r="D5" s="81" t="s">
        <v>4</v>
      </c>
      <c r="E5" s="81"/>
      <c r="F5" s="81"/>
      <c r="G5" s="81"/>
      <c r="H5" s="81"/>
      <c r="I5" s="81"/>
      <c r="J5" s="81"/>
      <c r="K5" s="81"/>
      <c r="L5" s="79" t="s">
        <v>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38.25">
      <c r="A6" s="77"/>
      <c r="B6" s="77"/>
      <c r="C6" s="80"/>
      <c r="D6" s="2">
        <v>1</v>
      </c>
      <c r="E6" s="2">
        <v>2</v>
      </c>
      <c r="F6" s="2">
        <v>3</v>
      </c>
      <c r="G6" s="3" t="s">
        <v>6</v>
      </c>
      <c r="H6" s="2" t="s">
        <v>7</v>
      </c>
      <c r="I6" s="2" t="s">
        <v>8</v>
      </c>
      <c r="J6" s="4" t="s">
        <v>9</v>
      </c>
      <c r="K6" s="5" t="s">
        <v>10</v>
      </c>
      <c r="L6" s="8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76.5">
      <c r="A7" s="6" t="s">
        <v>141</v>
      </c>
      <c r="B7" s="7" t="s">
        <v>113</v>
      </c>
      <c r="C7" s="8" t="s">
        <v>142</v>
      </c>
      <c r="D7" s="6" t="s">
        <v>52</v>
      </c>
      <c r="E7" s="6" t="s">
        <v>52</v>
      </c>
      <c r="F7" s="6" t="s">
        <v>52</v>
      </c>
      <c r="G7" s="9"/>
      <c r="H7" s="6"/>
      <c r="I7" s="6"/>
      <c r="J7" s="10"/>
      <c r="K7" s="11"/>
      <c r="L7" s="58">
        <v>4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76.5">
      <c r="A8" s="6" t="s">
        <v>143</v>
      </c>
      <c r="B8" s="7" t="s">
        <v>110</v>
      </c>
      <c r="C8" s="8" t="s">
        <v>144</v>
      </c>
      <c r="D8" s="6" t="s">
        <v>52</v>
      </c>
      <c r="E8" s="6" t="s">
        <v>52</v>
      </c>
      <c r="F8" s="6" t="s">
        <v>52</v>
      </c>
      <c r="G8" s="9"/>
      <c r="H8" s="6"/>
      <c r="I8" s="6"/>
      <c r="J8" s="10"/>
      <c r="K8" s="11"/>
      <c r="L8" s="58">
        <v>4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02">
      <c r="A9" s="6" t="s">
        <v>145</v>
      </c>
      <c r="B9" s="7" t="s">
        <v>101</v>
      </c>
      <c r="C9" s="8" t="s">
        <v>146</v>
      </c>
      <c r="D9" s="6">
        <v>0</v>
      </c>
      <c r="E9" s="6">
        <v>0</v>
      </c>
      <c r="F9" s="6">
        <v>0</v>
      </c>
      <c r="G9" s="9">
        <v>0</v>
      </c>
      <c r="H9" s="6">
        <v>44</v>
      </c>
      <c r="I9" s="6">
        <v>41</v>
      </c>
      <c r="J9" s="10">
        <f>H9*60+I9</f>
        <v>2681</v>
      </c>
      <c r="K9" s="11">
        <f>J9+G9</f>
        <v>2681</v>
      </c>
      <c r="L9" s="58">
        <v>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89.25">
      <c r="A10" s="6" t="s">
        <v>147</v>
      </c>
      <c r="B10" s="7" t="s">
        <v>104</v>
      </c>
      <c r="C10" s="8" t="s">
        <v>148</v>
      </c>
      <c r="D10" s="6">
        <v>0</v>
      </c>
      <c r="E10" s="6">
        <v>0</v>
      </c>
      <c r="F10" s="6">
        <v>0</v>
      </c>
      <c r="G10" s="9">
        <v>0</v>
      </c>
      <c r="H10" s="6">
        <v>46</v>
      </c>
      <c r="I10" s="6">
        <v>32</v>
      </c>
      <c r="J10" s="10">
        <f>H10*60+I10</f>
        <v>2792</v>
      </c>
      <c r="K10" s="11">
        <f>J10+G10</f>
        <v>2792</v>
      </c>
      <c r="L10" s="58">
        <v>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</sheetData>
  <sheetProtection/>
  <mergeCells count="8">
    <mergeCell ref="A1:AG1"/>
    <mergeCell ref="A5:A6"/>
    <mergeCell ref="B5:B6"/>
    <mergeCell ref="C5:C6"/>
    <mergeCell ref="D5:K5"/>
    <mergeCell ref="L5:L6"/>
    <mergeCell ref="H2:Y2"/>
    <mergeCell ref="H3:Y3"/>
  </mergeCells>
  <dataValidations count="1">
    <dataValidation type="whole" allowBlank="1" showInputMessage="1" showErrorMessage="1" sqref="I7:I10">
      <formula1>0</formula1>
      <formula2>59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9"/>
  <sheetViews>
    <sheetView zoomScale="70" zoomScaleNormal="70" zoomScalePageLayoutView="0" workbookViewId="0" topLeftCell="A1">
      <selection activeCell="H30" sqref="H30"/>
    </sheetView>
  </sheetViews>
  <sheetFormatPr defaultColWidth="9.140625" defaultRowHeight="15"/>
  <cols>
    <col min="1" max="1" width="9.140625" style="12" customWidth="1"/>
    <col min="2" max="2" width="18.00390625" style="12" bestFit="1" customWidth="1"/>
    <col min="3" max="3" width="19.7109375" style="12" bestFit="1" customWidth="1"/>
    <col min="4" max="8" width="3.7109375" style="12" customWidth="1"/>
    <col min="9" max="9" width="16.00390625" style="12" customWidth="1"/>
    <col min="10" max="10" width="8.7109375" style="12" customWidth="1"/>
    <col min="11" max="11" width="9.7109375" style="12" customWidth="1"/>
    <col min="12" max="12" width="10.7109375" style="12" customWidth="1"/>
    <col min="13" max="13" width="17.28125" style="12" customWidth="1"/>
    <col min="14" max="14" width="3.7109375" style="12" customWidth="1"/>
    <col min="15" max="15" width="4.7109375" style="12" customWidth="1"/>
    <col min="16" max="16" width="5.140625" style="12" customWidth="1"/>
    <col min="17" max="17" width="4.8515625" style="12" customWidth="1"/>
    <col min="18" max="18" width="10.00390625" style="12" customWidth="1"/>
    <col min="19" max="19" width="9.140625" style="12" customWidth="1"/>
    <col min="20" max="20" width="12.8515625" style="12" customWidth="1"/>
    <col min="21" max="21" width="11.140625" style="12" customWidth="1"/>
    <col min="22" max="22" width="11.00390625" style="12" customWidth="1"/>
    <col min="23" max="23" width="12.7109375" style="12" customWidth="1"/>
    <col min="24" max="24" width="20.00390625" style="12" customWidth="1"/>
    <col min="25" max="25" width="12.8515625" style="12" customWidth="1"/>
    <col min="26" max="26" width="12.7109375" style="12" customWidth="1"/>
    <col min="27" max="27" width="15.7109375" style="12" customWidth="1"/>
    <col min="28" max="31" width="3.7109375" style="12" customWidth="1"/>
    <col min="32" max="32" width="7.00390625" style="12" customWidth="1"/>
    <col min="33" max="37" width="3.7109375" style="12" customWidth="1"/>
    <col min="38" max="38" width="9.57421875" style="12" customWidth="1"/>
    <col min="39" max="39" width="9.00390625" style="12" customWidth="1"/>
    <col min="40" max="40" width="9.140625" style="12" customWidth="1"/>
    <col min="41" max="41" width="10.8515625" style="12" customWidth="1"/>
    <col min="42" max="42" width="12.57421875" style="12" customWidth="1"/>
    <col min="43" max="43" width="11.57421875" style="12" customWidth="1"/>
    <col min="44" max="45" width="13.421875" style="12" customWidth="1"/>
  </cols>
  <sheetData>
    <row r="1" spans="1:45" ht="2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</row>
    <row r="2" spans="1:45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2" t="s">
        <v>32</v>
      </c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33"/>
      <c r="AA2" s="33"/>
      <c r="AB2" s="33"/>
      <c r="AC2" s="33"/>
      <c r="AD2" s="33"/>
      <c r="AE2" s="33"/>
      <c r="AF2" s="33"/>
      <c r="AG2" s="33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2" t="s">
        <v>33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33"/>
      <c r="AA3" s="33"/>
      <c r="AB3" s="33"/>
      <c r="AC3" s="33"/>
      <c r="AD3" s="33"/>
      <c r="AE3" s="33"/>
      <c r="AF3" s="33"/>
      <c r="AG3" s="33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1">
      <c r="A4" s="34" t="s">
        <v>159</v>
      </c>
      <c r="B4" s="14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0" customHeight="1">
      <c r="A5" s="76" t="s">
        <v>1</v>
      </c>
      <c r="B5" s="78" t="s">
        <v>2</v>
      </c>
      <c r="C5" s="79" t="s">
        <v>3</v>
      </c>
      <c r="D5" s="81" t="s">
        <v>4</v>
      </c>
      <c r="E5" s="81"/>
      <c r="F5" s="81"/>
      <c r="G5" s="81"/>
      <c r="H5" s="81"/>
      <c r="I5" s="81"/>
      <c r="J5" s="81"/>
      <c r="K5" s="81"/>
      <c r="L5" s="81"/>
      <c r="M5" s="81"/>
      <c r="N5" s="81" t="s">
        <v>36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36"/>
      <c r="Z5" s="55"/>
      <c r="AA5" s="55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</row>
    <row r="6" spans="1:45" ht="38.25">
      <c r="A6" s="77"/>
      <c r="B6" s="77"/>
      <c r="C6" s="80"/>
      <c r="D6" s="2">
        <v>1</v>
      </c>
      <c r="E6" s="2">
        <v>2</v>
      </c>
      <c r="F6" s="2">
        <v>3</v>
      </c>
      <c r="G6" s="2">
        <v>4</v>
      </c>
      <c r="H6" s="2">
        <v>5</v>
      </c>
      <c r="I6" s="3" t="s">
        <v>6</v>
      </c>
      <c r="J6" s="2" t="s">
        <v>7</v>
      </c>
      <c r="K6" s="2" t="s">
        <v>8</v>
      </c>
      <c r="L6" s="4" t="s">
        <v>9</v>
      </c>
      <c r="M6" s="5" t="s">
        <v>10</v>
      </c>
      <c r="N6" s="5"/>
      <c r="O6" s="2">
        <v>1</v>
      </c>
      <c r="P6" s="2">
        <v>2</v>
      </c>
      <c r="Q6" s="2">
        <v>3</v>
      </c>
      <c r="R6" s="2">
        <v>4</v>
      </c>
      <c r="S6" s="2">
        <v>5</v>
      </c>
      <c r="T6" s="19" t="s">
        <v>94</v>
      </c>
      <c r="U6" s="2" t="s">
        <v>42</v>
      </c>
      <c r="V6" s="2" t="s">
        <v>43</v>
      </c>
      <c r="W6" s="20" t="s">
        <v>9</v>
      </c>
      <c r="X6" s="21" t="s">
        <v>10</v>
      </c>
      <c r="Y6" s="18" t="s">
        <v>93</v>
      </c>
      <c r="Z6" s="57" t="s">
        <v>38</v>
      </c>
      <c r="AA6" s="57" t="s">
        <v>68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51">
      <c r="A7" s="6">
        <v>26</v>
      </c>
      <c r="B7" s="22">
        <v>0</v>
      </c>
      <c r="C7" s="8" t="s">
        <v>136</v>
      </c>
      <c r="D7" s="6">
        <v>20</v>
      </c>
      <c r="E7" s="6">
        <v>5</v>
      </c>
      <c r="F7" s="6">
        <v>5</v>
      </c>
      <c r="G7" s="6">
        <v>5</v>
      </c>
      <c r="H7" s="6">
        <v>5</v>
      </c>
      <c r="I7" s="9">
        <f>SUM(D7:H7)</f>
        <v>40</v>
      </c>
      <c r="J7" s="6">
        <v>3</v>
      </c>
      <c r="K7" s="6">
        <v>5</v>
      </c>
      <c r="L7" s="10">
        <v>183</v>
      </c>
      <c r="M7" s="11">
        <f>SUM(I7,L7)</f>
        <v>223</v>
      </c>
      <c r="N7" s="11"/>
      <c r="O7" s="6">
        <v>0</v>
      </c>
      <c r="P7" s="6">
        <v>5</v>
      </c>
      <c r="Q7" s="6">
        <v>5</v>
      </c>
      <c r="R7" s="6">
        <v>0</v>
      </c>
      <c r="S7" s="6">
        <v>5</v>
      </c>
      <c r="T7" s="24">
        <f>SUM(O7:S7)</f>
        <v>15</v>
      </c>
      <c r="U7" s="6">
        <v>2</v>
      </c>
      <c r="V7" s="6">
        <v>0</v>
      </c>
      <c r="W7" s="22">
        <v>120</v>
      </c>
      <c r="X7" s="10">
        <f>SUM(T7,W7)</f>
        <v>135</v>
      </c>
      <c r="Y7" s="10">
        <f>SUM(M7,X7)</f>
        <v>358</v>
      </c>
      <c r="Z7" s="9">
        <v>1</v>
      </c>
      <c r="AA7" s="9" t="s">
        <v>46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51">
      <c r="A8" s="6">
        <v>5</v>
      </c>
      <c r="B8" s="22" t="s">
        <v>104</v>
      </c>
      <c r="C8" s="8" t="s">
        <v>137</v>
      </c>
      <c r="D8" s="6">
        <v>5</v>
      </c>
      <c r="E8" s="6">
        <v>5</v>
      </c>
      <c r="F8" s="6">
        <v>5</v>
      </c>
      <c r="G8" s="6">
        <v>5</v>
      </c>
      <c r="H8" s="6">
        <v>5</v>
      </c>
      <c r="I8" s="9">
        <f>SUM(D8:H8)</f>
        <v>25</v>
      </c>
      <c r="J8" s="6">
        <v>3</v>
      </c>
      <c r="K8" s="6">
        <v>10</v>
      </c>
      <c r="L8" s="10">
        <v>190</v>
      </c>
      <c r="M8" s="11">
        <f>SUM(I8,L8)</f>
        <v>215</v>
      </c>
      <c r="N8" s="11"/>
      <c r="O8" s="6">
        <v>0</v>
      </c>
      <c r="P8" s="6">
        <v>5</v>
      </c>
      <c r="Q8" s="6">
        <v>5</v>
      </c>
      <c r="R8" s="6">
        <v>5</v>
      </c>
      <c r="S8" s="6">
        <v>5</v>
      </c>
      <c r="T8" s="24">
        <f>SUM(O8:S8)</f>
        <v>20</v>
      </c>
      <c r="U8" s="6">
        <v>2</v>
      </c>
      <c r="V8" s="6">
        <v>35</v>
      </c>
      <c r="W8" s="22">
        <v>155</v>
      </c>
      <c r="X8" s="10">
        <f>SUM(T8,W8)</f>
        <v>175</v>
      </c>
      <c r="Y8" s="10">
        <f>SUM(M8,X8)</f>
        <v>390</v>
      </c>
      <c r="Z8" s="9">
        <v>2</v>
      </c>
      <c r="AA8" s="9">
        <v>1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51">
      <c r="A9" s="6">
        <v>32</v>
      </c>
      <c r="B9" s="22" t="s">
        <v>101</v>
      </c>
      <c r="C9" s="8" t="s">
        <v>138</v>
      </c>
      <c r="D9" s="6">
        <v>5</v>
      </c>
      <c r="E9" s="6">
        <v>5</v>
      </c>
      <c r="F9" s="6">
        <v>50</v>
      </c>
      <c r="G9" s="6">
        <v>0</v>
      </c>
      <c r="H9" s="6">
        <v>20</v>
      </c>
      <c r="I9" s="9">
        <f>SUM(D9:H9)</f>
        <v>80</v>
      </c>
      <c r="J9" s="6">
        <v>2</v>
      </c>
      <c r="K9" s="6">
        <v>57</v>
      </c>
      <c r="L9" s="10">
        <v>178</v>
      </c>
      <c r="M9" s="11">
        <f>SUM(I9,L9)</f>
        <v>258</v>
      </c>
      <c r="N9" s="11"/>
      <c r="O9" s="6">
        <v>5</v>
      </c>
      <c r="P9" s="6">
        <v>5</v>
      </c>
      <c r="Q9" s="6">
        <v>50</v>
      </c>
      <c r="R9" s="6">
        <v>5</v>
      </c>
      <c r="S9" s="6">
        <v>5</v>
      </c>
      <c r="T9" s="24">
        <f>SUM(O9:S9)</f>
        <v>70</v>
      </c>
      <c r="U9" s="6">
        <v>2</v>
      </c>
      <c r="V9" s="6">
        <v>43</v>
      </c>
      <c r="W9" s="22">
        <v>163</v>
      </c>
      <c r="X9" s="10">
        <f>SUM(T9,W9)</f>
        <v>233</v>
      </c>
      <c r="Y9" s="10">
        <f>SUM(M9,X9)</f>
        <v>491</v>
      </c>
      <c r="Z9" s="9">
        <v>3</v>
      </c>
      <c r="AA9" s="9">
        <v>2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51">
      <c r="A10" s="6">
        <v>42</v>
      </c>
      <c r="B10" s="22" t="s">
        <v>110</v>
      </c>
      <c r="C10" s="8" t="s">
        <v>139</v>
      </c>
      <c r="D10" s="6">
        <v>0</v>
      </c>
      <c r="E10" s="6">
        <v>20</v>
      </c>
      <c r="F10" s="6">
        <v>5</v>
      </c>
      <c r="G10" s="6">
        <v>5</v>
      </c>
      <c r="H10" s="6">
        <v>0</v>
      </c>
      <c r="I10" s="9">
        <f>SUM(D10:H10)</f>
        <v>30</v>
      </c>
      <c r="J10" s="6">
        <v>2</v>
      </c>
      <c r="K10" s="6">
        <v>35</v>
      </c>
      <c r="L10" s="10">
        <v>155</v>
      </c>
      <c r="M10" s="11">
        <f>SUM(I10,L10)</f>
        <v>185</v>
      </c>
      <c r="N10" s="11"/>
      <c r="O10" s="6">
        <v>5</v>
      </c>
      <c r="P10" s="6">
        <v>50</v>
      </c>
      <c r="Q10" s="6">
        <v>50</v>
      </c>
      <c r="R10" s="6">
        <v>50</v>
      </c>
      <c r="S10" s="6">
        <v>50</v>
      </c>
      <c r="T10" s="24">
        <f>SUM(O10:S10)</f>
        <v>205</v>
      </c>
      <c r="U10" s="6">
        <v>2</v>
      </c>
      <c r="V10" s="6">
        <v>53</v>
      </c>
      <c r="W10" s="22">
        <v>173</v>
      </c>
      <c r="X10" s="10">
        <f>SUM(T10,W10)</f>
        <v>378</v>
      </c>
      <c r="Y10" s="10">
        <f>SUM(M10,X10)</f>
        <v>563</v>
      </c>
      <c r="Z10" s="9">
        <v>4</v>
      </c>
      <c r="AA10" s="9">
        <v>3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25.5">
      <c r="A11" s="6">
        <v>4</v>
      </c>
      <c r="B11" s="22" t="s">
        <v>113</v>
      </c>
      <c r="C11" s="8" t="s">
        <v>140</v>
      </c>
      <c r="D11" s="6">
        <v>5</v>
      </c>
      <c r="E11" s="6">
        <v>20</v>
      </c>
      <c r="F11" s="6">
        <v>50</v>
      </c>
      <c r="G11" s="6">
        <v>50</v>
      </c>
      <c r="H11" s="6">
        <v>50</v>
      </c>
      <c r="I11" s="9">
        <f>SUM(D11:H11)</f>
        <v>175</v>
      </c>
      <c r="J11" s="6">
        <v>3</v>
      </c>
      <c r="K11" s="6">
        <v>15</v>
      </c>
      <c r="L11" s="10">
        <v>195</v>
      </c>
      <c r="M11" s="11">
        <f>SUM(I11,L11)</f>
        <v>370</v>
      </c>
      <c r="N11" s="11"/>
      <c r="O11" s="6" t="s">
        <v>52</v>
      </c>
      <c r="P11" s="6" t="s">
        <v>52</v>
      </c>
      <c r="Q11" s="6" t="s">
        <v>52</v>
      </c>
      <c r="R11" s="6" t="s">
        <v>52</v>
      </c>
      <c r="S11" s="6" t="s">
        <v>52</v>
      </c>
      <c r="T11" s="6" t="s">
        <v>52</v>
      </c>
      <c r="U11" s="6" t="s">
        <v>52</v>
      </c>
      <c r="V11" s="6" t="s">
        <v>52</v>
      </c>
      <c r="W11" s="6" t="s">
        <v>52</v>
      </c>
      <c r="X11" s="6" t="s">
        <v>52</v>
      </c>
      <c r="Y11" s="6" t="s">
        <v>52</v>
      </c>
      <c r="Z11" s="6" t="s">
        <v>52</v>
      </c>
      <c r="AA11" s="9">
        <v>4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5" ht="15">
      <c r="V15" s="12" t="s">
        <v>64</v>
      </c>
    </row>
    <row r="17" ht="15">
      <c r="V17" s="12" t="s">
        <v>65</v>
      </c>
    </row>
    <row r="18" ht="15">
      <c r="V18" s="12" t="s">
        <v>66</v>
      </c>
    </row>
    <row r="19" ht="15">
      <c r="V19" s="12" t="s">
        <v>67</v>
      </c>
    </row>
  </sheetData>
  <sheetProtection/>
  <mergeCells count="8">
    <mergeCell ref="A1:AS1"/>
    <mergeCell ref="A5:A6"/>
    <mergeCell ref="B5:B6"/>
    <mergeCell ref="C5:C6"/>
    <mergeCell ref="D5:M5"/>
    <mergeCell ref="N5:X5"/>
    <mergeCell ref="N2:Y2"/>
    <mergeCell ref="N3:Y3"/>
  </mergeCells>
  <dataValidations count="3">
    <dataValidation type="whole" operator="lessThanOrEqual" allowBlank="1" showInputMessage="1" showErrorMessage="1" sqref="V7:V10">
      <formula1>59</formula1>
    </dataValidation>
    <dataValidation type="whole" allowBlank="1" showInputMessage="1" showErrorMessage="1" sqref="K7:K11">
      <formula1>0</formula1>
      <formula2>59</formula2>
    </dataValidation>
    <dataValidation operator="lessThanOrEqual" allowBlank="1" showInputMessage="1" showErrorMessage="1" sqref="V6"/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5"/>
  <sheetViews>
    <sheetView zoomScale="60" zoomScaleNormal="60" zoomScalePageLayoutView="0" workbookViewId="0" topLeftCell="A1">
      <selection activeCell="A5" sqref="A5:A6"/>
    </sheetView>
  </sheetViews>
  <sheetFormatPr defaultColWidth="9.140625" defaultRowHeight="15"/>
  <cols>
    <col min="1" max="1" width="9.140625" style="12" customWidth="1"/>
    <col min="2" max="2" width="18.00390625" style="12" bestFit="1" customWidth="1"/>
    <col min="3" max="3" width="19.7109375" style="12" bestFit="1" customWidth="1"/>
    <col min="4" max="11" width="3.7109375" style="12" customWidth="1"/>
    <col min="12" max="12" width="7.00390625" style="12" customWidth="1"/>
    <col min="13" max="13" width="4.00390625" style="12" customWidth="1"/>
    <col min="14" max="17" width="3.7109375" style="12" customWidth="1"/>
    <col min="18" max="18" width="10.00390625" style="12" customWidth="1"/>
    <col min="19" max="20" width="9.140625" style="12" customWidth="1"/>
    <col min="21" max="21" width="11.140625" style="12" customWidth="1"/>
    <col min="22" max="22" width="11.00390625" style="12" customWidth="1"/>
    <col min="23" max="23" width="3.421875" style="12" customWidth="1"/>
    <col min="24" max="24" width="4.00390625" style="12" customWidth="1"/>
    <col min="25" max="26" width="3.7109375" style="12" customWidth="1"/>
    <col min="27" max="27" width="4.57421875" style="12" customWidth="1"/>
    <col min="28" max="31" width="3.7109375" style="12" customWidth="1"/>
    <col min="32" max="32" width="6.7109375" style="12" customWidth="1"/>
    <col min="33" max="37" width="3.7109375" style="12" customWidth="1"/>
    <col min="38" max="38" width="9.57421875" style="12" customWidth="1"/>
    <col min="39" max="39" width="9.00390625" style="12" customWidth="1"/>
    <col min="40" max="40" width="9.140625" style="12" customWidth="1"/>
    <col min="41" max="41" width="10.8515625" style="12" customWidth="1"/>
    <col min="42" max="42" width="12.57421875" style="12" customWidth="1"/>
    <col min="43" max="43" width="11.57421875" style="12" customWidth="1"/>
    <col min="44" max="45" width="13.421875" style="12" customWidth="1"/>
  </cols>
  <sheetData>
    <row r="1" spans="1:45" ht="2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</row>
    <row r="2" spans="1:45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2" t="s">
        <v>32</v>
      </c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33"/>
      <c r="AK2" s="1"/>
      <c r="AL2" s="1"/>
      <c r="AM2" s="1"/>
      <c r="AN2" s="1"/>
      <c r="AO2" s="1"/>
      <c r="AP2" s="1"/>
      <c r="AQ2" s="1"/>
      <c r="AR2" s="1"/>
      <c r="AS2" s="1"/>
    </row>
    <row r="3" spans="1:45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2" t="s">
        <v>33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33"/>
      <c r="AK3" s="1"/>
      <c r="AL3" s="1"/>
      <c r="AM3" s="1"/>
      <c r="AN3" s="1"/>
      <c r="AO3" s="1"/>
      <c r="AP3" s="1"/>
      <c r="AQ3" s="1"/>
      <c r="AR3" s="1"/>
      <c r="AS3" s="1"/>
    </row>
    <row r="4" spans="1:45" ht="21">
      <c r="A4" s="34" t="s">
        <v>160</v>
      </c>
      <c r="B4" s="14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8" ht="15">
      <c r="A5" s="76" t="s">
        <v>1</v>
      </c>
      <c r="B5" s="78" t="s">
        <v>2</v>
      </c>
      <c r="C5" s="79" t="s">
        <v>3</v>
      </c>
      <c r="D5" s="81" t="s">
        <v>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17"/>
      <c r="X5" s="81" t="s">
        <v>36</v>
      </c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3" t="s">
        <v>37</v>
      </c>
      <c r="AR5" s="79" t="s">
        <v>38</v>
      </c>
      <c r="AS5" s="79" t="s">
        <v>68</v>
      </c>
      <c r="AT5" s="77" t="s">
        <v>39</v>
      </c>
      <c r="AU5" s="80" t="s">
        <v>40</v>
      </c>
      <c r="AV5" s="80" t="s">
        <v>41</v>
      </c>
    </row>
    <row r="6" spans="1:48" ht="38.25">
      <c r="A6" s="77"/>
      <c r="B6" s="77"/>
      <c r="C6" s="80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3" t="s">
        <v>6</v>
      </c>
      <c r="S6" s="2" t="s">
        <v>7</v>
      </c>
      <c r="T6" s="2" t="s">
        <v>8</v>
      </c>
      <c r="U6" s="4" t="s">
        <v>9</v>
      </c>
      <c r="V6" s="5" t="s">
        <v>10</v>
      </c>
      <c r="W6" s="5"/>
      <c r="X6" s="2">
        <v>1</v>
      </c>
      <c r="Y6" s="2">
        <v>2</v>
      </c>
      <c r="Z6" s="2">
        <v>3</v>
      </c>
      <c r="AA6" s="2">
        <v>4</v>
      </c>
      <c r="AB6" s="2">
        <v>5</v>
      </c>
      <c r="AC6" s="2">
        <v>6</v>
      </c>
      <c r="AD6" s="2">
        <v>7</v>
      </c>
      <c r="AE6" s="2">
        <v>8</v>
      </c>
      <c r="AF6" s="2">
        <v>9</v>
      </c>
      <c r="AG6" s="2">
        <v>10</v>
      </c>
      <c r="AH6" s="2">
        <v>11</v>
      </c>
      <c r="AI6" s="2">
        <v>12</v>
      </c>
      <c r="AJ6" s="2">
        <v>13</v>
      </c>
      <c r="AK6" s="2">
        <v>14</v>
      </c>
      <c r="AL6" s="19" t="s">
        <v>6</v>
      </c>
      <c r="AM6" s="2" t="s">
        <v>42</v>
      </c>
      <c r="AN6" s="2" t="s">
        <v>43</v>
      </c>
      <c r="AO6" s="20" t="s">
        <v>9</v>
      </c>
      <c r="AP6" s="21" t="s">
        <v>10</v>
      </c>
      <c r="AQ6" s="80"/>
      <c r="AR6" s="80"/>
      <c r="AS6" s="80"/>
      <c r="AT6" s="84"/>
      <c r="AU6" s="85"/>
      <c r="AV6" s="85"/>
    </row>
    <row r="7" spans="1:48" ht="51">
      <c r="A7" s="6">
        <v>21</v>
      </c>
      <c r="B7" s="22" t="s">
        <v>24</v>
      </c>
      <c r="C7" s="8" t="s">
        <v>123</v>
      </c>
      <c r="D7" s="6">
        <v>5</v>
      </c>
      <c r="E7" s="6">
        <v>5</v>
      </c>
      <c r="F7" s="6">
        <v>5</v>
      </c>
      <c r="G7" s="6">
        <v>0</v>
      </c>
      <c r="H7" s="6">
        <v>5</v>
      </c>
      <c r="I7" s="6">
        <v>5</v>
      </c>
      <c r="J7" s="6">
        <v>0</v>
      </c>
      <c r="K7" s="6">
        <v>5</v>
      </c>
      <c r="L7" s="6">
        <v>150</v>
      </c>
      <c r="M7" s="6">
        <v>5</v>
      </c>
      <c r="N7" s="6">
        <v>0</v>
      </c>
      <c r="O7" s="23">
        <v>5</v>
      </c>
      <c r="P7" s="23">
        <v>5</v>
      </c>
      <c r="Q7" s="23">
        <v>5</v>
      </c>
      <c r="R7" s="9">
        <v>200</v>
      </c>
      <c r="S7" s="6">
        <v>3</v>
      </c>
      <c r="T7" s="6">
        <v>49</v>
      </c>
      <c r="U7" s="10">
        <v>229</v>
      </c>
      <c r="V7" s="11">
        <v>429</v>
      </c>
      <c r="W7" s="11"/>
      <c r="X7" s="6">
        <v>5</v>
      </c>
      <c r="Y7" s="6">
        <v>5</v>
      </c>
      <c r="Z7" s="6">
        <v>5</v>
      </c>
      <c r="AA7" s="6">
        <v>5</v>
      </c>
      <c r="AB7" s="6">
        <v>5</v>
      </c>
      <c r="AC7" s="6">
        <v>0</v>
      </c>
      <c r="AD7" s="6">
        <v>5</v>
      </c>
      <c r="AE7" s="6">
        <v>5</v>
      </c>
      <c r="AF7" s="6">
        <v>5</v>
      </c>
      <c r="AG7" s="6">
        <v>5</v>
      </c>
      <c r="AH7" s="6">
        <v>0</v>
      </c>
      <c r="AI7" s="23">
        <v>5</v>
      </c>
      <c r="AJ7" s="23">
        <v>5</v>
      </c>
      <c r="AK7" s="23">
        <v>20</v>
      </c>
      <c r="AL7" s="24">
        <v>75</v>
      </c>
      <c r="AM7" s="6">
        <v>3</v>
      </c>
      <c r="AN7" s="6">
        <v>50</v>
      </c>
      <c r="AO7" s="22">
        <v>230</v>
      </c>
      <c r="AP7" s="25">
        <v>305</v>
      </c>
      <c r="AQ7" s="25">
        <v>734</v>
      </c>
      <c r="AR7" s="9">
        <v>1</v>
      </c>
      <c r="AS7" s="9">
        <v>1</v>
      </c>
      <c r="AT7" s="27" t="s">
        <v>124</v>
      </c>
      <c r="AU7" s="26">
        <f>AQ7/$AQ$7</f>
        <v>1</v>
      </c>
      <c r="AV7" s="27">
        <v>1</v>
      </c>
    </row>
    <row r="8" spans="1:48" ht="51">
      <c r="A8" s="6">
        <v>30</v>
      </c>
      <c r="B8" s="22" t="s">
        <v>30</v>
      </c>
      <c r="C8" s="8" t="s">
        <v>125</v>
      </c>
      <c r="D8" s="6">
        <v>0</v>
      </c>
      <c r="E8" s="6">
        <v>5</v>
      </c>
      <c r="F8" s="6">
        <v>5</v>
      </c>
      <c r="G8" s="6">
        <v>0</v>
      </c>
      <c r="H8" s="6">
        <v>5</v>
      </c>
      <c r="I8" s="6">
        <v>0</v>
      </c>
      <c r="J8" s="6">
        <v>0</v>
      </c>
      <c r="K8" s="6">
        <v>5</v>
      </c>
      <c r="L8" s="6">
        <v>5</v>
      </c>
      <c r="M8" s="6">
        <v>0</v>
      </c>
      <c r="N8" s="6">
        <v>0</v>
      </c>
      <c r="O8" s="23">
        <v>5</v>
      </c>
      <c r="P8" s="23">
        <v>50</v>
      </c>
      <c r="Q8" s="23">
        <v>50</v>
      </c>
      <c r="R8" s="9">
        <v>130</v>
      </c>
      <c r="S8" s="6">
        <v>4</v>
      </c>
      <c r="T8" s="6">
        <v>40</v>
      </c>
      <c r="U8" s="10">
        <v>280</v>
      </c>
      <c r="V8" s="11">
        <v>410</v>
      </c>
      <c r="W8" s="11"/>
      <c r="X8" s="6">
        <v>0</v>
      </c>
      <c r="Y8" s="6">
        <v>0</v>
      </c>
      <c r="Z8" s="6">
        <v>5</v>
      </c>
      <c r="AA8" s="6">
        <v>5</v>
      </c>
      <c r="AB8" s="6">
        <v>50</v>
      </c>
      <c r="AC8" s="6">
        <v>5</v>
      </c>
      <c r="AD8" s="6">
        <v>0</v>
      </c>
      <c r="AE8" s="6">
        <v>5</v>
      </c>
      <c r="AF8" s="6">
        <v>5</v>
      </c>
      <c r="AG8" s="6">
        <v>0</v>
      </c>
      <c r="AH8" s="6">
        <v>0</v>
      </c>
      <c r="AI8" s="23">
        <v>5</v>
      </c>
      <c r="AJ8" s="23">
        <v>5</v>
      </c>
      <c r="AK8" s="23">
        <v>50</v>
      </c>
      <c r="AL8" s="24">
        <v>135</v>
      </c>
      <c r="AM8" s="6">
        <v>4</v>
      </c>
      <c r="AN8" s="6">
        <v>19</v>
      </c>
      <c r="AO8" s="22">
        <v>259</v>
      </c>
      <c r="AP8" s="25">
        <v>394</v>
      </c>
      <c r="AQ8" s="25">
        <v>804</v>
      </c>
      <c r="AR8" s="9">
        <v>2</v>
      </c>
      <c r="AS8" s="9">
        <v>2</v>
      </c>
      <c r="AT8" s="27" t="s">
        <v>126</v>
      </c>
      <c r="AU8" s="26">
        <f aca="true" t="shared" si="0" ref="AU8:AU14">AQ8/$AQ$7</f>
        <v>1.095367847411444</v>
      </c>
      <c r="AV8" s="9">
        <v>2</v>
      </c>
    </row>
    <row r="9" spans="1:48" ht="51">
      <c r="A9" s="6">
        <v>1</v>
      </c>
      <c r="B9" s="22" t="s">
        <v>21</v>
      </c>
      <c r="C9" s="8" t="s">
        <v>127</v>
      </c>
      <c r="D9" s="6">
        <v>0</v>
      </c>
      <c r="E9" s="6">
        <v>5</v>
      </c>
      <c r="F9" s="6">
        <v>50</v>
      </c>
      <c r="G9" s="6">
        <v>50</v>
      </c>
      <c r="H9" s="6">
        <v>5</v>
      </c>
      <c r="I9" s="6">
        <v>5</v>
      </c>
      <c r="J9" s="6">
        <v>0</v>
      </c>
      <c r="K9" s="6">
        <v>0</v>
      </c>
      <c r="L9" s="6">
        <v>150</v>
      </c>
      <c r="M9" s="6">
        <v>0</v>
      </c>
      <c r="N9" s="6">
        <v>0</v>
      </c>
      <c r="O9" s="23">
        <v>5</v>
      </c>
      <c r="P9" s="23">
        <v>5</v>
      </c>
      <c r="Q9" s="23">
        <v>20</v>
      </c>
      <c r="R9" s="9">
        <v>295</v>
      </c>
      <c r="S9" s="6">
        <v>3</v>
      </c>
      <c r="T9" s="6">
        <v>22</v>
      </c>
      <c r="U9" s="10">
        <v>202</v>
      </c>
      <c r="V9" s="11">
        <v>497</v>
      </c>
      <c r="W9" s="11"/>
      <c r="X9" s="6">
        <v>5</v>
      </c>
      <c r="Y9" s="6">
        <v>5</v>
      </c>
      <c r="Z9" s="6">
        <v>5</v>
      </c>
      <c r="AA9" s="6">
        <v>5</v>
      </c>
      <c r="AB9" s="6">
        <v>0</v>
      </c>
      <c r="AC9" s="6">
        <v>5</v>
      </c>
      <c r="AD9" s="6">
        <v>5</v>
      </c>
      <c r="AE9" s="6">
        <v>5</v>
      </c>
      <c r="AF9" s="6">
        <v>5</v>
      </c>
      <c r="AG9" s="6">
        <v>5</v>
      </c>
      <c r="AH9" s="6">
        <v>0</v>
      </c>
      <c r="AI9" s="23">
        <v>5</v>
      </c>
      <c r="AJ9" s="23">
        <v>50</v>
      </c>
      <c r="AK9" s="23">
        <v>50</v>
      </c>
      <c r="AL9" s="24">
        <v>150</v>
      </c>
      <c r="AM9" s="6">
        <v>3</v>
      </c>
      <c r="AN9" s="6">
        <v>19</v>
      </c>
      <c r="AO9" s="22">
        <v>199</v>
      </c>
      <c r="AP9" s="25">
        <v>349</v>
      </c>
      <c r="AQ9" s="25">
        <v>846</v>
      </c>
      <c r="AR9" s="9">
        <v>3</v>
      </c>
      <c r="AS9" s="9">
        <v>3</v>
      </c>
      <c r="AT9" s="27" t="s">
        <v>128</v>
      </c>
      <c r="AU9" s="26">
        <f t="shared" si="0"/>
        <v>1.1525885558583107</v>
      </c>
      <c r="AV9" s="9">
        <v>2</v>
      </c>
    </row>
    <row r="10" spans="1:48" ht="51">
      <c r="A10" s="6">
        <v>46</v>
      </c>
      <c r="B10" s="22" t="s">
        <v>18</v>
      </c>
      <c r="C10" s="8" t="s">
        <v>129</v>
      </c>
      <c r="D10" s="6">
        <v>0</v>
      </c>
      <c r="E10" s="6">
        <v>5</v>
      </c>
      <c r="F10" s="6">
        <v>20</v>
      </c>
      <c r="G10" s="6">
        <v>5</v>
      </c>
      <c r="H10" s="6">
        <v>5</v>
      </c>
      <c r="I10" s="6">
        <v>5</v>
      </c>
      <c r="J10" s="6">
        <v>5</v>
      </c>
      <c r="K10" s="6">
        <v>20</v>
      </c>
      <c r="L10" s="6">
        <v>20</v>
      </c>
      <c r="M10" s="6">
        <v>0</v>
      </c>
      <c r="N10" s="6">
        <v>5</v>
      </c>
      <c r="O10" s="23">
        <v>5</v>
      </c>
      <c r="P10" s="23">
        <v>50</v>
      </c>
      <c r="Q10" s="23">
        <v>50</v>
      </c>
      <c r="R10" s="9">
        <v>195</v>
      </c>
      <c r="S10" s="6">
        <v>4</v>
      </c>
      <c r="T10" s="6">
        <v>47</v>
      </c>
      <c r="U10" s="10">
        <v>287</v>
      </c>
      <c r="V10" s="11">
        <v>482</v>
      </c>
      <c r="W10" s="11"/>
      <c r="X10" s="6">
        <v>0</v>
      </c>
      <c r="Y10" s="6">
        <v>0</v>
      </c>
      <c r="Z10" s="6">
        <v>5</v>
      </c>
      <c r="AA10" s="6">
        <v>0</v>
      </c>
      <c r="AB10" s="6">
        <v>5</v>
      </c>
      <c r="AC10" s="6">
        <v>5</v>
      </c>
      <c r="AD10" s="6">
        <v>0</v>
      </c>
      <c r="AE10" s="6">
        <v>5</v>
      </c>
      <c r="AF10" s="6">
        <v>5</v>
      </c>
      <c r="AG10" s="6">
        <v>5</v>
      </c>
      <c r="AH10" s="6">
        <v>0</v>
      </c>
      <c r="AI10" s="23">
        <v>5</v>
      </c>
      <c r="AJ10" s="23">
        <v>50</v>
      </c>
      <c r="AK10" s="23">
        <v>50</v>
      </c>
      <c r="AL10" s="24">
        <v>135</v>
      </c>
      <c r="AM10" s="6">
        <v>3</v>
      </c>
      <c r="AN10" s="6">
        <v>51</v>
      </c>
      <c r="AO10" s="22">
        <v>231</v>
      </c>
      <c r="AP10" s="25">
        <v>366</v>
      </c>
      <c r="AQ10" s="25">
        <v>848</v>
      </c>
      <c r="AR10" s="9">
        <v>4</v>
      </c>
      <c r="AS10" s="9">
        <v>4</v>
      </c>
      <c r="AT10" s="27" t="s">
        <v>128</v>
      </c>
      <c r="AU10" s="26">
        <f t="shared" si="0"/>
        <v>1.1553133514986376</v>
      </c>
      <c r="AV10" s="9">
        <v>2</v>
      </c>
    </row>
    <row r="11" spans="1:48" ht="51">
      <c r="A11" s="6">
        <v>18</v>
      </c>
      <c r="B11" s="22" t="s">
        <v>15</v>
      </c>
      <c r="C11" s="8" t="s">
        <v>130</v>
      </c>
      <c r="D11" s="6">
        <v>0</v>
      </c>
      <c r="E11" s="6">
        <v>20</v>
      </c>
      <c r="F11" s="6">
        <v>5</v>
      </c>
      <c r="G11" s="6">
        <v>50</v>
      </c>
      <c r="H11" s="6">
        <v>5</v>
      </c>
      <c r="I11" s="6">
        <v>0</v>
      </c>
      <c r="J11" s="6">
        <v>0</v>
      </c>
      <c r="K11" s="6">
        <v>0</v>
      </c>
      <c r="L11" s="6">
        <v>150</v>
      </c>
      <c r="M11" s="6">
        <v>20</v>
      </c>
      <c r="N11" s="6">
        <v>0</v>
      </c>
      <c r="O11" s="23">
        <v>50</v>
      </c>
      <c r="P11" s="23">
        <v>5</v>
      </c>
      <c r="Q11" s="23">
        <v>5</v>
      </c>
      <c r="R11" s="9">
        <v>310</v>
      </c>
      <c r="S11" s="6">
        <v>3</v>
      </c>
      <c r="T11" s="6">
        <v>59</v>
      </c>
      <c r="U11" s="10">
        <v>239</v>
      </c>
      <c r="V11" s="11">
        <v>549</v>
      </c>
      <c r="W11" s="11"/>
      <c r="X11" s="6">
        <v>0</v>
      </c>
      <c r="Y11" s="6">
        <v>5</v>
      </c>
      <c r="Z11" s="6">
        <v>5</v>
      </c>
      <c r="AA11" s="6">
        <v>5</v>
      </c>
      <c r="AB11" s="6">
        <v>5</v>
      </c>
      <c r="AC11" s="6">
        <v>0</v>
      </c>
      <c r="AD11" s="6">
        <v>0</v>
      </c>
      <c r="AE11" s="6">
        <v>5</v>
      </c>
      <c r="AF11" s="6">
        <v>150</v>
      </c>
      <c r="AG11" s="6">
        <v>5</v>
      </c>
      <c r="AH11" s="6">
        <v>0</v>
      </c>
      <c r="AI11" s="23">
        <v>5</v>
      </c>
      <c r="AJ11" s="23">
        <v>5</v>
      </c>
      <c r="AK11" s="23">
        <v>5</v>
      </c>
      <c r="AL11" s="24">
        <v>195</v>
      </c>
      <c r="AM11" s="6">
        <v>3</v>
      </c>
      <c r="AN11" s="6">
        <v>59</v>
      </c>
      <c r="AO11" s="22">
        <v>239</v>
      </c>
      <c r="AP11" s="25">
        <v>434</v>
      </c>
      <c r="AQ11" s="25">
        <v>983</v>
      </c>
      <c r="AR11" s="9">
        <v>5</v>
      </c>
      <c r="AS11" s="9">
        <v>5</v>
      </c>
      <c r="AT11" s="27" t="s">
        <v>131</v>
      </c>
      <c r="AU11" s="26">
        <f t="shared" si="0"/>
        <v>1.3392370572207084</v>
      </c>
      <c r="AV11" s="9">
        <v>3</v>
      </c>
    </row>
    <row r="12" spans="1:48" ht="51">
      <c r="A12" s="6">
        <v>35</v>
      </c>
      <c r="B12" s="22" t="s">
        <v>12</v>
      </c>
      <c r="C12" s="8" t="s">
        <v>132</v>
      </c>
      <c r="D12" s="6">
        <v>5</v>
      </c>
      <c r="E12" s="6">
        <v>5</v>
      </c>
      <c r="F12" s="6">
        <v>5</v>
      </c>
      <c r="G12" s="6">
        <v>0</v>
      </c>
      <c r="H12" s="6">
        <v>50</v>
      </c>
      <c r="I12" s="6">
        <v>5</v>
      </c>
      <c r="J12" s="6">
        <v>5</v>
      </c>
      <c r="K12" s="6">
        <v>5</v>
      </c>
      <c r="L12" s="6">
        <v>5</v>
      </c>
      <c r="M12" s="6">
        <v>5</v>
      </c>
      <c r="N12" s="6">
        <v>0</v>
      </c>
      <c r="O12" s="23">
        <v>5</v>
      </c>
      <c r="P12" s="23">
        <v>50</v>
      </c>
      <c r="Q12" s="23">
        <v>50</v>
      </c>
      <c r="R12" s="9">
        <v>195</v>
      </c>
      <c r="S12" s="6">
        <v>4</v>
      </c>
      <c r="T12" s="6">
        <v>15</v>
      </c>
      <c r="U12" s="10">
        <v>255</v>
      </c>
      <c r="V12" s="11">
        <v>450</v>
      </c>
      <c r="W12" s="11"/>
      <c r="X12" s="6">
        <v>5</v>
      </c>
      <c r="Y12" s="6">
        <v>0</v>
      </c>
      <c r="Z12" s="6">
        <v>50</v>
      </c>
      <c r="AA12" s="6">
        <v>50</v>
      </c>
      <c r="AB12" s="6">
        <v>5</v>
      </c>
      <c r="AC12" s="6">
        <v>0</v>
      </c>
      <c r="AD12" s="6">
        <v>0</v>
      </c>
      <c r="AE12" s="6">
        <v>5</v>
      </c>
      <c r="AF12" s="6">
        <v>150</v>
      </c>
      <c r="AG12" s="6">
        <v>5</v>
      </c>
      <c r="AH12" s="6">
        <v>0</v>
      </c>
      <c r="AI12" s="23">
        <v>5</v>
      </c>
      <c r="AJ12" s="23">
        <v>50</v>
      </c>
      <c r="AK12" s="23">
        <v>50</v>
      </c>
      <c r="AL12" s="24">
        <v>375</v>
      </c>
      <c r="AM12" s="6">
        <v>4</v>
      </c>
      <c r="AN12" s="6">
        <v>1</v>
      </c>
      <c r="AO12" s="22">
        <v>241</v>
      </c>
      <c r="AP12" s="25">
        <v>616</v>
      </c>
      <c r="AQ12" s="25">
        <v>1066</v>
      </c>
      <c r="AR12" s="9">
        <v>6</v>
      </c>
      <c r="AS12" s="9">
        <v>6</v>
      </c>
      <c r="AT12" s="27" t="s">
        <v>131</v>
      </c>
      <c r="AU12" s="26">
        <f t="shared" si="0"/>
        <v>1.452316076294278</v>
      </c>
      <c r="AV12" s="9">
        <v>3</v>
      </c>
    </row>
    <row r="13" spans="1:48" ht="51">
      <c r="A13" s="6">
        <v>48</v>
      </c>
      <c r="B13" s="22" t="s">
        <v>27</v>
      </c>
      <c r="C13" s="8" t="s">
        <v>133</v>
      </c>
      <c r="D13" s="6">
        <v>0</v>
      </c>
      <c r="E13" s="6">
        <v>5</v>
      </c>
      <c r="F13" s="6">
        <v>50</v>
      </c>
      <c r="G13" s="6">
        <v>50</v>
      </c>
      <c r="H13" s="6">
        <v>50</v>
      </c>
      <c r="I13" s="6">
        <v>50</v>
      </c>
      <c r="J13" s="6">
        <v>5</v>
      </c>
      <c r="K13" s="6">
        <v>5</v>
      </c>
      <c r="L13" s="6">
        <v>150</v>
      </c>
      <c r="M13" s="6">
        <v>50</v>
      </c>
      <c r="N13" s="6">
        <v>0</v>
      </c>
      <c r="O13" s="23">
        <v>20</v>
      </c>
      <c r="P13" s="23">
        <v>50</v>
      </c>
      <c r="Q13" s="23">
        <v>50</v>
      </c>
      <c r="R13" s="9">
        <v>535</v>
      </c>
      <c r="S13" s="6">
        <v>2</v>
      </c>
      <c r="T13" s="6">
        <v>23</v>
      </c>
      <c r="U13" s="10">
        <v>143</v>
      </c>
      <c r="V13" s="11">
        <v>678</v>
      </c>
      <c r="W13" s="11"/>
      <c r="X13" s="6">
        <v>0</v>
      </c>
      <c r="Y13" s="6">
        <v>20</v>
      </c>
      <c r="Z13" s="6">
        <v>50</v>
      </c>
      <c r="AA13" s="6">
        <v>50</v>
      </c>
      <c r="AB13" s="6">
        <v>50</v>
      </c>
      <c r="AC13" s="6">
        <v>20</v>
      </c>
      <c r="AD13" s="6">
        <v>20</v>
      </c>
      <c r="AE13" s="6">
        <v>5</v>
      </c>
      <c r="AF13" s="6">
        <v>150</v>
      </c>
      <c r="AG13" s="6">
        <v>5</v>
      </c>
      <c r="AH13" s="6">
        <v>20</v>
      </c>
      <c r="AI13" s="23">
        <v>5</v>
      </c>
      <c r="AJ13" s="23">
        <v>50</v>
      </c>
      <c r="AK13" s="23">
        <v>50</v>
      </c>
      <c r="AL13" s="24">
        <v>495</v>
      </c>
      <c r="AM13" s="6">
        <v>2</v>
      </c>
      <c r="AN13" s="6">
        <v>47</v>
      </c>
      <c r="AO13" s="22">
        <v>167</v>
      </c>
      <c r="AP13" s="25">
        <v>662</v>
      </c>
      <c r="AQ13" s="25">
        <v>1340</v>
      </c>
      <c r="AR13" s="9">
        <v>7</v>
      </c>
      <c r="AS13" s="9">
        <v>7</v>
      </c>
      <c r="AT13" s="27" t="s">
        <v>72</v>
      </c>
      <c r="AU13" s="26">
        <f t="shared" si="0"/>
        <v>1.8256130790190737</v>
      </c>
      <c r="AV13" s="27" t="s">
        <v>52</v>
      </c>
    </row>
    <row r="14" spans="1:48" ht="51">
      <c r="A14" s="6">
        <v>63</v>
      </c>
      <c r="B14" s="54"/>
      <c r="C14" s="8" t="s">
        <v>134</v>
      </c>
      <c r="D14" s="6">
        <v>0</v>
      </c>
      <c r="E14" s="6">
        <v>20</v>
      </c>
      <c r="F14" s="6">
        <v>50</v>
      </c>
      <c r="G14" s="6">
        <v>50</v>
      </c>
      <c r="H14" s="6">
        <v>50</v>
      </c>
      <c r="I14" s="6">
        <v>50</v>
      </c>
      <c r="J14" s="6">
        <v>5</v>
      </c>
      <c r="K14" s="6">
        <v>5</v>
      </c>
      <c r="L14" s="6">
        <v>150</v>
      </c>
      <c r="M14" s="6">
        <v>50</v>
      </c>
      <c r="N14" s="6">
        <v>0</v>
      </c>
      <c r="O14" s="23">
        <v>20</v>
      </c>
      <c r="P14" s="23">
        <v>50</v>
      </c>
      <c r="Q14" s="23">
        <v>50</v>
      </c>
      <c r="R14" s="9">
        <v>550</v>
      </c>
      <c r="S14" s="6">
        <v>2</v>
      </c>
      <c r="T14" s="6">
        <v>38</v>
      </c>
      <c r="U14" s="10">
        <v>153</v>
      </c>
      <c r="V14" s="11">
        <v>708</v>
      </c>
      <c r="W14" s="11"/>
      <c r="X14" s="6">
        <v>0</v>
      </c>
      <c r="Y14" s="6">
        <v>20</v>
      </c>
      <c r="Z14" s="6">
        <v>50</v>
      </c>
      <c r="AA14" s="6">
        <v>50</v>
      </c>
      <c r="AB14" s="6">
        <v>50</v>
      </c>
      <c r="AC14" s="6">
        <v>20</v>
      </c>
      <c r="AD14" s="6">
        <v>20</v>
      </c>
      <c r="AE14" s="6">
        <v>5</v>
      </c>
      <c r="AF14" s="6">
        <v>150</v>
      </c>
      <c r="AG14" s="6">
        <v>5</v>
      </c>
      <c r="AH14" s="6">
        <v>20</v>
      </c>
      <c r="AI14" s="23">
        <v>5</v>
      </c>
      <c r="AJ14" s="23">
        <v>50</v>
      </c>
      <c r="AK14" s="23">
        <v>50</v>
      </c>
      <c r="AL14" s="24">
        <v>495</v>
      </c>
      <c r="AM14" s="6">
        <v>2</v>
      </c>
      <c r="AN14" s="6">
        <v>57</v>
      </c>
      <c r="AO14" s="22">
        <v>177</v>
      </c>
      <c r="AP14" s="25">
        <v>672</v>
      </c>
      <c r="AQ14" s="25">
        <v>1380</v>
      </c>
      <c r="AR14" s="9">
        <v>8</v>
      </c>
      <c r="AS14" s="54"/>
      <c r="AT14" s="27" t="s">
        <v>78</v>
      </c>
      <c r="AU14" s="26">
        <f t="shared" si="0"/>
        <v>1.880108991825613</v>
      </c>
      <c r="AV14" s="27" t="s">
        <v>52</v>
      </c>
    </row>
    <row r="16" spans="45:46" ht="15">
      <c r="AS16" s="12" t="s">
        <v>60</v>
      </c>
      <c r="AT16">
        <f>2*(4+4+2+2+10+10)</f>
        <v>64</v>
      </c>
    </row>
    <row r="17" spans="45:46" ht="15">
      <c r="AS17" s="12" t="s">
        <v>135</v>
      </c>
      <c r="AT17" s="30">
        <v>1</v>
      </c>
    </row>
    <row r="18" spans="45:46" ht="15">
      <c r="AS18" s="12" t="s">
        <v>90</v>
      </c>
      <c r="AT18" s="30">
        <v>1.17</v>
      </c>
    </row>
    <row r="19" spans="45:46" ht="15">
      <c r="AS19" s="12" t="s">
        <v>91</v>
      </c>
      <c r="AT19" s="30">
        <v>1.5</v>
      </c>
    </row>
    <row r="21" ht="15">
      <c r="AL21" s="12" t="s">
        <v>64</v>
      </c>
    </row>
    <row r="23" ht="15">
      <c r="AL23" s="12" t="s">
        <v>65</v>
      </c>
    </row>
    <row r="24" ht="15">
      <c r="AL24" s="12" t="s">
        <v>66</v>
      </c>
    </row>
    <row r="25" ht="15">
      <c r="AL25" s="12" t="s">
        <v>67</v>
      </c>
    </row>
  </sheetData>
  <sheetProtection/>
  <mergeCells count="14">
    <mergeCell ref="AT5:AT6"/>
    <mergeCell ref="AU5:AU6"/>
    <mergeCell ref="AV5:AV6"/>
    <mergeCell ref="AS5:AS6"/>
    <mergeCell ref="R3:AI3"/>
    <mergeCell ref="R2:AI2"/>
    <mergeCell ref="A1:AS1"/>
    <mergeCell ref="A5:A6"/>
    <mergeCell ref="B5:B6"/>
    <mergeCell ref="C5:C6"/>
    <mergeCell ref="D5:V5"/>
    <mergeCell ref="X5:AP5"/>
    <mergeCell ref="AQ5:AQ6"/>
    <mergeCell ref="AR5:AR6"/>
  </mergeCells>
  <dataValidations count="3">
    <dataValidation type="whole" operator="lessThanOrEqual" allowBlank="1" showInputMessage="1" showErrorMessage="1" sqref="AN7:AN14">
      <formula1>59</formula1>
    </dataValidation>
    <dataValidation type="whole" allowBlank="1" showInputMessage="1" showErrorMessage="1" sqref="T7:T14">
      <formula1>0</formula1>
      <formula2>59</formula2>
    </dataValidation>
    <dataValidation operator="lessThanOrEqual" allowBlank="1" showInputMessage="1" showErrorMessage="1" sqref="AN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R16"/>
  <sheetViews>
    <sheetView zoomScalePageLayoutView="0" workbookViewId="0" topLeftCell="A1">
      <selection activeCell="A4" sqref="A4:B4"/>
    </sheetView>
  </sheetViews>
  <sheetFormatPr defaultColWidth="9.140625" defaultRowHeight="15"/>
  <cols>
    <col min="1" max="1" width="9.140625" style="12" customWidth="1"/>
    <col min="2" max="2" width="10.421875" style="12" customWidth="1"/>
    <col min="3" max="3" width="32.57421875" style="12" customWidth="1"/>
    <col min="4" max="11" width="3.7109375" style="12" customWidth="1"/>
    <col min="12" max="12" width="6.28125" style="12" customWidth="1"/>
    <col min="13" max="13" width="4.00390625" style="12" customWidth="1"/>
    <col min="14" max="17" width="3.7109375" style="12" customWidth="1"/>
    <col min="18" max="18" width="10.00390625" style="12" customWidth="1"/>
    <col min="19" max="20" width="9.140625" style="12" customWidth="1"/>
    <col min="21" max="21" width="11.140625" style="12" customWidth="1"/>
    <col min="22" max="22" width="11.00390625" style="12" customWidth="1"/>
    <col min="23" max="23" width="3.421875" style="12" customWidth="1"/>
    <col min="24" max="24" width="4.00390625" style="12" customWidth="1"/>
    <col min="25" max="26" width="3.7109375" style="12" customWidth="1"/>
    <col min="27" max="27" width="4.57421875" style="12" customWidth="1"/>
    <col min="28" max="30" width="3.7109375" style="12" customWidth="1"/>
    <col min="31" max="31" width="5.00390625" style="12" customWidth="1"/>
    <col min="32" max="32" width="5.28125" style="12" customWidth="1"/>
    <col min="33" max="37" width="3.7109375" style="12" customWidth="1"/>
    <col min="38" max="38" width="9.57421875" style="12" customWidth="1"/>
    <col min="39" max="39" width="9.00390625" style="12" customWidth="1"/>
    <col min="40" max="40" width="9.140625" style="12" customWidth="1"/>
    <col min="41" max="41" width="10.8515625" style="12" customWidth="1"/>
    <col min="42" max="42" width="12.57421875" style="12" customWidth="1"/>
    <col min="43" max="43" width="11.57421875" style="12" customWidth="1"/>
    <col min="44" max="44" width="13.421875" style="12" customWidth="1"/>
  </cols>
  <sheetData>
    <row r="1" spans="1:44" ht="2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</row>
    <row r="2" spans="1:44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2" t="s">
        <v>32</v>
      </c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2" t="s">
        <v>33</v>
      </c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1">
      <c r="A4" s="13" t="s">
        <v>117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" customHeight="1">
      <c r="A5" s="76" t="s">
        <v>1</v>
      </c>
      <c r="B5" s="78" t="s">
        <v>2</v>
      </c>
      <c r="C5" s="79" t="s">
        <v>3</v>
      </c>
      <c r="D5" s="81" t="s">
        <v>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17"/>
      <c r="X5" s="81" t="s">
        <v>36</v>
      </c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3" t="s">
        <v>37</v>
      </c>
      <c r="AR5" s="79" t="s">
        <v>38</v>
      </c>
    </row>
    <row r="6" spans="1:44" ht="38.25">
      <c r="A6" s="77"/>
      <c r="B6" s="77"/>
      <c r="C6" s="80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3" t="s">
        <v>6</v>
      </c>
      <c r="S6" s="2" t="s">
        <v>7</v>
      </c>
      <c r="T6" s="2" t="s">
        <v>8</v>
      </c>
      <c r="U6" s="4" t="s">
        <v>9</v>
      </c>
      <c r="V6" s="5" t="s">
        <v>10</v>
      </c>
      <c r="W6" s="5"/>
      <c r="X6" s="2">
        <v>1</v>
      </c>
      <c r="Y6" s="2">
        <v>2</v>
      </c>
      <c r="Z6" s="2">
        <v>3</v>
      </c>
      <c r="AA6" s="2">
        <v>4</v>
      </c>
      <c r="AB6" s="2">
        <v>5</v>
      </c>
      <c r="AC6" s="2">
        <v>6</v>
      </c>
      <c r="AD6" s="2">
        <v>7</v>
      </c>
      <c r="AE6" s="2">
        <v>8</v>
      </c>
      <c r="AF6" s="2">
        <v>9</v>
      </c>
      <c r="AG6" s="2">
        <v>10</v>
      </c>
      <c r="AH6" s="2">
        <v>11</v>
      </c>
      <c r="AI6" s="2">
        <v>12</v>
      </c>
      <c r="AJ6" s="2">
        <v>13</v>
      </c>
      <c r="AK6" s="2">
        <v>14</v>
      </c>
      <c r="AL6" s="19" t="s">
        <v>6</v>
      </c>
      <c r="AM6" s="2" t="s">
        <v>42</v>
      </c>
      <c r="AN6" s="2" t="s">
        <v>43</v>
      </c>
      <c r="AO6" s="20" t="s">
        <v>9</v>
      </c>
      <c r="AP6" s="21" t="s">
        <v>10</v>
      </c>
      <c r="AQ6" s="80"/>
      <c r="AR6" s="80"/>
    </row>
    <row r="7" spans="1:44" ht="15">
      <c r="A7" s="39">
        <v>53</v>
      </c>
      <c r="B7" s="22">
        <v>0</v>
      </c>
      <c r="C7" s="40" t="s">
        <v>118</v>
      </c>
      <c r="D7" s="6">
        <v>0</v>
      </c>
      <c r="E7" s="6">
        <v>0</v>
      </c>
      <c r="F7" s="6">
        <v>0</v>
      </c>
      <c r="G7" s="6">
        <v>5</v>
      </c>
      <c r="H7" s="6">
        <v>0</v>
      </c>
      <c r="I7" s="6">
        <v>0</v>
      </c>
      <c r="J7" s="6">
        <v>0</v>
      </c>
      <c r="K7" s="6">
        <v>0</v>
      </c>
      <c r="L7" s="6">
        <v>150</v>
      </c>
      <c r="M7" s="6">
        <v>0</v>
      </c>
      <c r="N7" s="6">
        <v>0</v>
      </c>
      <c r="O7" s="23">
        <v>5</v>
      </c>
      <c r="P7" s="23">
        <v>5</v>
      </c>
      <c r="Q7" s="23">
        <v>50</v>
      </c>
      <c r="R7" s="9">
        <v>215</v>
      </c>
      <c r="S7" s="6">
        <v>3</v>
      </c>
      <c r="T7" s="6">
        <v>59</v>
      </c>
      <c r="U7" s="10">
        <v>239</v>
      </c>
      <c r="V7" s="11">
        <v>454</v>
      </c>
      <c r="W7" s="11"/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23">
        <v>5</v>
      </c>
      <c r="AJ7" s="23">
        <v>5</v>
      </c>
      <c r="AK7" s="23">
        <v>50</v>
      </c>
      <c r="AL7" s="24">
        <v>60</v>
      </c>
      <c r="AM7" s="6">
        <v>3</v>
      </c>
      <c r="AN7" s="6">
        <v>18</v>
      </c>
      <c r="AO7" s="22">
        <v>198</v>
      </c>
      <c r="AP7" s="25">
        <v>258</v>
      </c>
      <c r="AQ7" s="25">
        <v>712</v>
      </c>
      <c r="AR7" s="9">
        <v>1</v>
      </c>
    </row>
    <row r="8" spans="1:44" ht="15">
      <c r="A8" s="39">
        <v>54</v>
      </c>
      <c r="B8" s="22">
        <v>0</v>
      </c>
      <c r="C8" s="40" t="s">
        <v>119</v>
      </c>
      <c r="D8" s="6">
        <v>0</v>
      </c>
      <c r="E8" s="6">
        <v>0</v>
      </c>
      <c r="F8" s="6">
        <v>0</v>
      </c>
      <c r="G8" s="6">
        <v>0</v>
      </c>
      <c r="H8" s="6">
        <v>5</v>
      </c>
      <c r="I8" s="6">
        <v>0</v>
      </c>
      <c r="J8" s="6">
        <v>0</v>
      </c>
      <c r="K8" s="6">
        <v>0</v>
      </c>
      <c r="L8" s="6">
        <v>150</v>
      </c>
      <c r="M8" s="6">
        <v>0</v>
      </c>
      <c r="N8" s="6">
        <v>0</v>
      </c>
      <c r="O8" s="23">
        <v>0</v>
      </c>
      <c r="P8" s="23">
        <v>50</v>
      </c>
      <c r="Q8" s="23">
        <v>50</v>
      </c>
      <c r="R8" s="9">
        <v>255</v>
      </c>
      <c r="S8" s="6">
        <v>3</v>
      </c>
      <c r="T8" s="6">
        <v>24</v>
      </c>
      <c r="U8" s="10">
        <v>204</v>
      </c>
      <c r="V8" s="11">
        <v>459</v>
      </c>
      <c r="W8" s="11"/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23">
        <v>0</v>
      </c>
      <c r="AJ8" s="23">
        <v>50</v>
      </c>
      <c r="AK8" s="23">
        <v>50</v>
      </c>
      <c r="AL8" s="24">
        <v>100</v>
      </c>
      <c r="AM8" s="6">
        <v>3</v>
      </c>
      <c r="AN8" s="6">
        <v>23</v>
      </c>
      <c r="AO8" s="22">
        <v>203</v>
      </c>
      <c r="AP8" s="25">
        <v>303</v>
      </c>
      <c r="AQ8" s="25">
        <v>762</v>
      </c>
      <c r="AR8" s="9">
        <v>2</v>
      </c>
    </row>
    <row r="9" spans="1:44" ht="15">
      <c r="A9" s="39">
        <v>55</v>
      </c>
      <c r="B9" s="22">
        <v>0</v>
      </c>
      <c r="C9" s="40" t="s">
        <v>59</v>
      </c>
      <c r="D9" s="6">
        <v>0</v>
      </c>
      <c r="E9" s="6">
        <v>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23">
        <v>5</v>
      </c>
      <c r="P9" s="23">
        <v>50</v>
      </c>
      <c r="Q9" s="23">
        <v>50</v>
      </c>
      <c r="R9" s="9">
        <v>110</v>
      </c>
      <c r="S9" s="6">
        <v>2</v>
      </c>
      <c r="T9" s="6">
        <v>55</v>
      </c>
      <c r="U9" s="10">
        <v>175</v>
      </c>
      <c r="V9" s="11">
        <v>285</v>
      </c>
      <c r="W9" s="11"/>
      <c r="X9" s="6">
        <v>0</v>
      </c>
      <c r="Y9" s="6">
        <v>0</v>
      </c>
      <c r="Z9" s="6">
        <v>50</v>
      </c>
      <c r="AA9" s="6">
        <v>50</v>
      </c>
      <c r="AB9" s="6">
        <v>0</v>
      </c>
      <c r="AC9" s="6">
        <v>5</v>
      </c>
      <c r="AD9" s="6">
        <v>0</v>
      </c>
      <c r="AE9" s="6">
        <v>5</v>
      </c>
      <c r="AF9" s="6">
        <v>150</v>
      </c>
      <c r="AG9" s="6">
        <v>0</v>
      </c>
      <c r="AH9" s="6">
        <v>5</v>
      </c>
      <c r="AI9" s="23">
        <v>0</v>
      </c>
      <c r="AJ9" s="23">
        <v>50</v>
      </c>
      <c r="AK9" s="23">
        <v>50</v>
      </c>
      <c r="AL9" s="24">
        <v>365</v>
      </c>
      <c r="AM9" s="6">
        <v>2</v>
      </c>
      <c r="AN9" s="6">
        <v>43</v>
      </c>
      <c r="AO9" s="22">
        <v>163</v>
      </c>
      <c r="AP9" s="25">
        <v>528</v>
      </c>
      <c r="AQ9" s="25">
        <v>813</v>
      </c>
      <c r="AR9" s="9">
        <v>3</v>
      </c>
    </row>
    <row r="10" spans="1:122" ht="15">
      <c r="A10" s="39">
        <v>56</v>
      </c>
      <c r="B10" s="22">
        <v>0</v>
      </c>
      <c r="C10" s="40" t="s">
        <v>51</v>
      </c>
      <c r="D10" s="6">
        <v>0</v>
      </c>
      <c r="E10" s="6">
        <v>5</v>
      </c>
      <c r="F10" s="6">
        <v>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5</v>
      </c>
      <c r="M10" s="6">
        <v>0</v>
      </c>
      <c r="N10" s="6">
        <v>0</v>
      </c>
      <c r="O10" s="23">
        <v>5</v>
      </c>
      <c r="P10" s="23">
        <v>0</v>
      </c>
      <c r="Q10" s="23">
        <v>0</v>
      </c>
      <c r="R10" s="9">
        <v>20</v>
      </c>
      <c r="S10" s="6">
        <v>3</v>
      </c>
      <c r="T10" s="6">
        <v>6</v>
      </c>
      <c r="U10" s="10">
        <v>186</v>
      </c>
      <c r="V10" s="11">
        <v>206</v>
      </c>
      <c r="W10" s="11"/>
      <c r="X10" s="6">
        <v>0</v>
      </c>
      <c r="Y10" s="6">
        <v>0</v>
      </c>
      <c r="Z10" s="6">
        <v>50</v>
      </c>
      <c r="AA10" s="6">
        <v>50</v>
      </c>
      <c r="AB10" s="6">
        <v>0</v>
      </c>
      <c r="AC10" s="6">
        <v>50</v>
      </c>
      <c r="AD10" s="6">
        <v>50</v>
      </c>
      <c r="AE10" s="6">
        <v>150</v>
      </c>
      <c r="AF10" s="6">
        <v>50</v>
      </c>
      <c r="AG10" s="6">
        <v>50</v>
      </c>
      <c r="AH10" s="6">
        <v>0</v>
      </c>
      <c r="AI10" s="23">
        <v>0</v>
      </c>
      <c r="AJ10" s="23">
        <v>0</v>
      </c>
      <c r="AK10" s="23">
        <v>0</v>
      </c>
      <c r="AL10" s="24">
        <v>450</v>
      </c>
      <c r="AM10" s="6">
        <v>3</v>
      </c>
      <c r="AN10" s="6">
        <v>2</v>
      </c>
      <c r="AO10" s="22">
        <v>182</v>
      </c>
      <c r="AP10" s="25">
        <v>632</v>
      </c>
      <c r="AQ10" s="25">
        <v>838</v>
      </c>
      <c r="AR10" s="9">
        <v>4</v>
      </c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</row>
    <row r="11" spans="1:122" ht="15">
      <c r="A11" s="39">
        <v>57</v>
      </c>
      <c r="B11" s="22">
        <v>0</v>
      </c>
      <c r="C11" s="40" t="s">
        <v>120</v>
      </c>
      <c r="D11" s="6">
        <v>0</v>
      </c>
      <c r="E11" s="6">
        <v>5</v>
      </c>
      <c r="F11" s="6">
        <v>50</v>
      </c>
      <c r="G11" s="6">
        <v>50</v>
      </c>
      <c r="H11" s="6">
        <v>5</v>
      </c>
      <c r="I11" s="6">
        <v>0</v>
      </c>
      <c r="J11" s="6">
        <v>0</v>
      </c>
      <c r="K11" s="6">
        <v>0</v>
      </c>
      <c r="L11" s="6">
        <v>5</v>
      </c>
      <c r="M11" s="6">
        <v>0</v>
      </c>
      <c r="N11" s="6">
        <v>0</v>
      </c>
      <c r="O11" s="23">
        <v>0</v>
      </c>
      <c r="P11" s="23">
        <v>50</v>
      </c>
      <c r="Q11" s="23">
        <v>50</v>
      </c>
      <c r="R11" s="9">
        <v>215</v>
      </c>
      <c r="S11" s="6">
        <v>2</v>
      </c>
      <c r="T11" s="6">
        <v>34</v>
      </c>
      <c r="U11" s="10">
        <v>154</v>
      </c>
      <c r="V11" s="11">
        <v>369</v>
      </c>
      <c r="W11" s="11"/>
      <c r="X11" s="6">
        <v>0</v>
      </c>
      <c r="Y11" s="6">
        <v>0</v>
      </c>
      <c r="Z11" s="6">
        <v>50</v>
      </c>
      <c r="AA11" s="6">
        <v>50</v>
      </c>
      <c r="AB11" s="6">
        <v>5</v>
      </c>
      <c r="AC11" s="6">
        <v>0</v>
      </c>
      <c r="AD11" s="6">
        <v>0</v>
      </c>
      <c r="AE11" s="6">
        <v>0</v>
      </c>
      <c r="AF11" s="6">
        <v>150</v>
      </c>
      <c r="AG11" s="6">
        <v>0</v>
      </c>
      <c r="AH11" s="6">
        <v>0</v>
      </c>
      <c r="AI11" s="23">
        <v>0</v>
      </c>
      <c r="AJ11" s="23">
        <v>50</v>
      </c>
      <c r="AK11" s="23">
        <v>50</v>
      </c>
      <c r="AL11" s="24">
        <v>355</v>
      </c>
      <c r="AM11" s="6">
        <v>2</v>
      </c>
      <c r="AN11" s="6">
        <v>12</v>
      </c>
      <c r="AO11" s="22">
        <v>132</v>
      </c>
      <c r="AP11" s="25">
        <v>487</v>
      </c>
      <c r="AQ11" s="25">
        <v>856</v>
      </c>
      <c r="AR11" s="9">
        <v>5</v>
      </c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</row>
    <row r="12" spans="1:122" ht="15">
      <c r="A12" s="39">
        <v>58</v>
      </c>
      <c r="B12" s="22">
        <v>0</v>
      </c>
      <c r="C12" s="40" t="s">
        <v>54</v>
      </c>
      <c r="D12" s="6">
        <v>0</v>
      </c>
      <c r="E12" s="6">
        <v>50</v>
      </c>
      <c r="F12" s="6">
        <v>50</v>
      </c>
      <c r="G12" s="6">
        <v>50</v>
      </c>
      <c r="H12" s="6">
        <v>50</v>
      </c>
      <c r="I12" s="6">
        <v>0</v>
      </c>
      <c r="J12" s="6">
        <v>0</v>
      </c>
      <c r="K12" s="6">
        <v>5</v>
      </c>
      <c r="L12" s="6">
        <v>150</v>
      </c>
      <c r="M12" s="6">
        <v>50</v>
      </c>
      <c r="N12" s="6">
        <v>50</v>
      </c>
      <c r="O12" s="23">
        <v>50</v>
      </c>
      <c r="P12" s="23">
        <v>50</v>
      </c>
      <c r="Q12" s="23">
        <v>50</v>
      </c>
      <c r="R12" s="9">
        <v>605</v>
      </c>
      <c r="S12" s="6">
        <v>2</v>
      </c>
      <c r="T12" s="6">
        <v>7</v>
      </c>
      <c r="U12" s="10">
        <v>127</v>
      </c>
      <c r="V12" s="11">
        <v>732</v>
      </c>
      <c r="W12" s="11"/>
      <c r="X12" s="6">
        <v>0</v>
      </c>
      <c r="Y12" s="6">
        <v>5</v>
      </c>
      <c r="Z12" s="6">
        <v>50</v>
      </c>
      <c r="AA12" s="6">
        <v>50</v>
      </c>
      <c r="AB12" s="6">
        <v>0</v>
      </c>
      <c r="AC12" s="6">
        <v>50</v>
      </c>
      <c r="AD12" s="6">
        <v>50</v>
      </c>
      <c r="AE12" s="6">
        <v>150</v>
      </c>
      <c r="AF12" s="6">
        <v>0</v>
      </c>
      <c r="AG12" s="6">
        <v>50</v>
      </c>
      <c r="AH12" s="6">
        <v>50</v>
      </c>
      <c r="AI12" s="23">
        <v>50</v>
      </c>
      <c r="AJ12" s="23">
        <v>50</v>
      </c>
      <c r="AK12" s="23">
        <v>0</v>
      </c>
      <c r="AL12" s="24">
        <v>555</v>
      </c>
      <c r="AM12" s="6">
        <v>2</v>
      </c>
      <c r="AN12" s="6">
        <v>5</v>
      </c>
      <c r="AO12" s="22">
        <v>125</v>
      </c>
      <c r="AP12" s="25">
        <v>680</v>
      </c>
      <c r="AQ12" s="25">
        <v>1412</v>
      </c>
      <c r="AR12" s="42">
        <v>6</v>
      </c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</row>
    <row r="13" spans="1:122" s="45" customFormat="1" ht="15">
      <c r="A13" s="43">
        <v>101</v>
      </c>
      <c r="B13" s="44"/>
      <c r="C13" s="45" t="s">
        <v>121</v>
      </c>
      <c r="D13" s="46">
        <v>0</v>
      </c>
      <c r="E13" s="46">
        <v>50</v>
      </c>
      <c r="F13" s="46">
        <v>50</v>
      </c>
      <c r="G13" s="46">
        <v>50</v>
      </c>
      <c r="H13" s="46">
        <v>50</v>
      </c>
      <c r="I13" s="46">
        <v>0</v>
      </c>
      <c r="J13" s="46">
        <v>50</v>
      </c>
      <c r="K13" s="46">
        <v>5</v>
      </c>
      <c r="L13" s="46">
        <v>150</v>
      </c>
      <c r="M13" s="46">
        <v>50</v>
      </c>
      <c r="N13" s="46">
        <v>50</v>
      </c>
      <c r="O13" s="47">
        <v>50</v>
      </c>
      <c r="P13" s="47">
        <v>50</v>
      </c>
      <c r="Q13" s="47">
        <v>50</v>
      </c>
      <c r="R13" s="42">
        <v>655</v>
      </c>
      <c r="S13" s="46">
        <v>2</v>
      </c>
      <c r="T13" s="46">
        <v>8</v>
      </c>
      <c r="U13" s="48">
        <v>128</v>
      </c>
      <c r="V13" s="49">
        <v>783</v>
      </c>
      <c r="W13" s="49"/>
      <c r="X13" s="46">
        <v>5</v>
      </c>
      <c r="Y13" s="46">
        <v>0</v>
      </c>
      <c r="Z13" s="46">
        <v>50</v>
      </c>
      <c r="AA13" s="46">
        <v>0</v>
      </c>
      <c r="AB13" s="46">
        <v>50</v>
      </c>
      <c r="AC13" s="46">
        <v>50</v>
      </c>
      <c r="AD13" s="46">
        <v>50</v>
      </c>
      <c r="AE13" s="46">
        <v>150</v>
      </c>
      <c r="AF13" s="46">
        <v>0</v>
      </c>
      <c r="AG13" s="46">
        <v>50</v>
      </c>
      <c r="AH13" s="46">
        <v>50</v>
      </c>
      <c r="AI13" s="47">
        <v>5</v>
      </c>
      <c r="AJ13" s="47">
        <v>50</v>
      </c>
      <c r="AK13" s="47">
        <v>50</v>
      </c>
      <c r="AL13" s="50">
        <v>560</v>
      </c>
      <c r="AM13" s="46">
        <v>2</v>
      </c>
      <c r="AN13" s="46">
        <v>15</v>
      </c>
      <c r="AO13" s="44">
        <v>135</v>
      </c>
      <c r="AP13" s="51">
        <v>695</v>
      </c>
      <c r="AQ13" s="52">
        <f>SUM(V13,AP13)</f>
        <v>1478</v>
      </c>
      <c r="AR13" s="9">
        <v>7</v>
      </c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</row>
    <row r="14" spans="1:122" s="40" customFormat="1" ht="15">
      <c r="A14" s="39">
        <v>59</v>
      </c>
      <c r="B14" s="22">
        <v>0</v>
      </c>
      <c r="C14" s="40" t="s">
        <v>122</v>
      </c>
      <c r="D14" s="6">
        <v>0</v>
      </c>
      <c r="E14" s="6">
        <v>5</v>
      </c>
      <c r="F14" s="6">
        <v>5</v>
      </c>
      <c r="G14" s="6" t="s">
        <v>52</v>
      </c>
      <c r="H14" s="6" t="s">
        <v>52</v>
      </c>
      <c r="I14" s="6" t="s">
        <v>52</v>
      </c>
      <c r="J14" s="6" t="s">
        <v>52</v>
      </c>
      <c r="K14" s="6" t="s">
        <v>52</v>
      </c>
      <c r="L14" s="6" t="s">
        <v>52</v>
      </c>
      <c r="M14" s="6" t="s">
        <v>52</v>
      </c>
      <c r="N14" s="6" t="s">
        <v>52</v>
      </c>
      <c r="O14" s="6" t="s">
        <v>52</v>
      </c>
      <c r="P14" s="6" t="s">
        <v>52</v>
      </c>
      <c r="Q14" s="6" t="s">
        <v>52</v>
      </c>
      <c r="R14" s="9">
        <v>10</v>
      </c>
      <c r="S14" s="6" t="s">
        <v>52</v>
      </c>
      <c r="T14" s="6"/>
      <c r="U14" s="10"/>
      <c r="V14" s="11"/>
      <c r="W14" s="1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23"/>
      <c r="AJ14" s="23"/>
      <c r="AK14" s="23"/>
      <c r="AL14" s="24" t="s">
        <v>46</v>
      </c>
      <c r="AM14" s="6" t="s">
        <v>52</v>
      </c>
      <c r="AN14" s="6"/>
      <c r="AO14" s="22"/>
      <c r="AP14" s="25"/>
      <c r="AQ14" s="53"/>
      <c r="AR14" s="9">
        <v>8</v>
      </c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</row>
    <row r="15" spans="45:122" ht="15"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</row>
    <row r="16" spans="45:90" ht="15"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</row>
  </sheetData>
  <sheetProtection/>
  <mergeCells count="10">
    <mergeCell ref="A1:AR1"/>
    <mergeCell ref="A5:A6"/>
    <mergeCell ref="B5:B6"/>
    <mergeCell ref="C5:C6"/>
    <mergeCell ref="D5:V5"/>
    <mergeCell ref="X5:AP5"/>
    <mergeCell ref="AQ5:AQ6"/>
    <mergeCell ref="AR5:AR6"/>
    <mergeCell ref="Q2:AH2"/>
    <mergeCell ref="Q3:AH3"/>
  </mergeCells>
  <dataValidations count="3">
    <dataValidation type="whole" allowBlank="1" showInputMessage="1" showErrorMessage="1" sqref="T7:T14">
      <formula1>0</formula1>
      <formula2>59</formula2>
    </dataValidation>
    <dataValidation type="whole" operator="lessThanOrEqual" allowBlank="1" showInputMessage="1" showErrorMessage="1" sqref="AN7:AN14">
      <formula1>59</formula1>
    </dataValidation>
    <dataValidation operator="lessThanOrEqual" allowBlank="1" showInputMessage="1" showErrorMessage="1" sqref="AN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5"/>
  <sheetViews>
    <sheetView zoomScale="70" zoomScaleNormal="70" zoomScalePageLayoutView="0" workbookViewId="0" topLeftCell="A1">
      <selection activeCell="A5" sqref="A5:A6"/>
    </sheetView>
  </sheetViews>
  <sheetFormatPr defaultColWidth="9.140625" defaultRowHeight="15"/>
  <cols>
    <col min="1" max="1" width="9.140625" style="12" customWidth="1"/>
    <col min="2" max="2" width="18.00390625" style="12" bestFit="1" customWidth="1"/>
    <col min="3" max="3" width="19.7109375" style="12" bestFit="1" customWidth="1"/>
    <col min="4" max="4" width="6.57421875" style="12" customWidth="1"/>
    <col min="5" max="5" width="5.8515625" style="12" customWidth="1"/>
    <col min="6" max="6" width="6.57421875" style="12" customWidth="1"/>
    <col min="7" max="7" width="4.8515625" style="12" customWidth="1"/>
    <col min="8" max="8" width="4.421875" style="12" customWidth="1"/>
    <col min="9" max="9" width="10.00390625" style="12" customWidth="1"/>
    <col min="10" max="11" width="5.8515625" style="12" customWidth="1"/>
    <col min="12" max="12" width="9.7109375" style="12" customWidth="1"/>
    <col min="13" max="13" width="9.28125" style="12" customWidth="1"/>
    <col min="14" max="14" width="3.7109375" style="12" customWidth="1"/>
    <col min="15" max="15" width="4.28125" style="12" customWidth="1"/>
    <col min="16" max="16" width="5.57421875" style="12" customWidth="1"/>
    <col min="17" max="17" width="6.28125" style="12" customWidth="1"/>
    <col min="18" max="18" width="10.00390625" style="12" customWidth="1"/>
    <col min="19" max="20" width="9.140625" style="12" customWidth="1"/>
    <col min="21" max="21" width="11.140625" style="12" customWidth="1"/>
    <col min="22" max="22" width="11.00390625" style="12" customWidth="1"/>
    <col min="23" max="23" width="10.8515625" style="12" customWidth="1"/>
    <col min="24" max="24" width="9.8515625" style="12" customWidth="1"/>
    <col min="25" max="25" width="8.8515625" style="12" customWidth="1"/>
    <col min="26" max="26" width="10.28125" style="12" customWidth="1"/>
    <col min="27" max="27" width="12.7109375" style="12" customWidth="1"/>
    <col min="28" max="28" width="16.57421875" style="12" customWidth="1"/>
    <col min="29" max="29" width="8.140625" style="12" customWidth="1"/>
    <col min="30" max="30" width="7.00390625" style="12" customWidth="1"/>
    <col min="31" max="31" width="7.140625" style="12" customWidth="1"/>
    <col min="32" max="32" width="6.57421875" style="12" customWidth="1"/>
    <col min="33" max="37" width="3.7109375" style="12" customWidth="1"/>
    <col min="38" max="38" width="9.57421875" style="12" customWidth="1"/>
    <col min="39" max="39" width="9.00390625" style="12" customWidth="1"/>
    <col min="40" max="40" width="9.140625" style="12" customWidth="1"/>
    <col min="41" max="41" width="10.8515625" style="12" customWidth="1"/>
    <col min="42" max="42" width="12.57421875" style="12" customWidth="1"/>
    <col min="43" max="43" width="11.57421875" style="12" customWidth="1"/>
    <col min="44" max="45" width="13.421875" style="12" customWidth="1"/>
  </cols>
  <sheetData>
    <row r="1" spans="1:45" ht="2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</row>
    <row r="2" spans="1:45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2" t="s">
        <v>32</v>
      </c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33"/>
      <c r="AC2" s="33"/>
      <c r="AD2" s="33"/>
      <c r="AE2" s="33"/>
      <c r="AF2" s="33"/>
      <c r="AG2" s="33"/>
      <c r="AH2" s="33"/>
      <c r="AI2" s="33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2" t="s">
        <v>33</v>
      </c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33"/>
      <c r="AC3" s="33"/>
      <c r="AD3" s="33"/>
      <c r="AE3" s="33"/>
      <c r="AF3" s="33"/>
      <c r="AG3" s="33"/>
      <c r="AH3" s="33"/>
      <c r="AI3" s="33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1">
      <c r="A4" s="34" t="s">
        <v>161</v>
      </c>
      <c r="B4" s="14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">
      <c r="A5" s="76" t="s">
        <v>1</v>
      </c>
      <c r="B5" s="78" t="s">
        <v>2</v>
      </c>
      <c r="C5" s="79" t="s">
        <v>3</v>
      </c>
      <c r="D5" s="35" t="s">
        <v>4</v>
      </c>
      <c r="E5" s="36"/>
      <c r="F5" s="36"/>
      <c r="G5" s="36"/>
      <c r="H5" s="36"/>
      <c r="I5" s="36"/>
      <c r="J5" s="36"/>
      <c r="K5" s="36"/>
      <c r="L5" s="36"/>
      <c r="M5" s="37"/>
      <c r="N5" s="17"/>
      <c r="O5" s="35" t="s">
        <v>36</v>
      </c>
      <c r="P5" s="36"/>
      <c r="Q5" s="36"/>
      <c r="R5" s="36"/>
      <c r="S5" s="36"/>
      <c r="T5" s="36"/>
      <c r="U5" s="36"/>
      <c r="V5" s="36"/>
      <c r="W5" s="36"/>
      <c r="X5" s="37"/>
      <c r="Y5" s="83" t="s">
        <v>93</v>
      </c>
      <c r="Z5" s="79" t="s">
        <v>38</v>
      </c>
      <c r="AA5" s="79" t="s">
        <v>68</v>
      </c>
      <c r="AB5" s="77" t="s">
        <v>39</v>
      </c>
      <c r="AC5" s="80" t="s">
        <v>40</v>
      </c>
      <c r="AD5" s="80" t="s">
        <v>41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51">
      <c r="A6" s="77"/>
      <c r="B6" s="77"/>
      <c r="C6" s="80"/>
      <c r="D6" s="2">
        <v>1</v>
      </c>
      <c r="E6" s="2">
        <v>2</v>
      </c>
      <c r="F6" s="2">
        <v>3</v>
      </c>
      <c r="G6" s="2">
        <v>4</v>
      </c>
      <c r="H6" s="2">
        <v>5</v>
      </c>
      <c r="I6" s="3" t="s">
        <v>94</v>
      </c>
      <c r="J6" s="2" t="s">
        <v>7</v>
      </c>
      <c r="K6" s="2" t="s">
        <v>8</v>
      </c>
      <c r="L6" s="4" t="s">
        <v>95</v>
      </c>
      <c r="M6" s="5" t="s">
        <v>96</v>
      </c>
      <c r="N6" s="5"/>
      <c r="O6" s="2">
        <v>1</v>
      </c>
      <c r="P6" s="2">
        <v>2</v>
      </c>
      <c r="Q6" s="2">
        <v>3</v>
      </c>
      <c r="R6" s="2">
        <v>4</v>
      </c>
      <c r="S6" s="2">
        <v>5</v>
      </c>
      <c r="T6" s="19" t="s">
        <v>6</v>
      </c>
      <c r="U6" s="2" t="s">
        <v>42</v>
      </c>
      <c r="V6" s="2" t="s">
        <v>43</v>
      </c>
      <c r="W6" s="20" t="s">
        <v>95</v>
      </c>
      <c r="X6" s="21" t="s">
        <v>96</v>
      </c>
      <c r="Y6" s="80"/>
      <c r="Z6" s="80"/>
      <c r="AA6" s="80"/>
      <c r="AB6" s="84"/>
      <c r="AC6" s="85"/>
      <c r="AD6" s="85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51">
      <c r="A7" s="6">
        <v>25</v>
      </c>
      <c r="B7" s="22">
        <v>0</v>
      </c>
      <c r="C7" s="8" t="s">
        <v>97</v>
      </c>
      <c r="D7" s="6">
        <v>0</v>
      </c>
      <c r="E7" s="6">
        <v>5</v>
      </c>
      <c r="F7" s="6">
        <v>5</v>
      </c>
      <c r="G7" s="6">
        <v>0</v>
      </c>
      <c r="H7" s="6">
        <v>50</v>
      </c>
      <c r="I7" s="9">
        <f>SUM(D7:H7)</f>
        <v>60</v>
      </c>
      <c r="J7" s="6">
        <v>2</v>
      </c>
      <c r="K7" s="6">
        <v>24</v>
      </c>
      <c r="L7" s="10">
        <v>144</v>
      </c>
      <c r="M7" s="11">
        <f>SUM(I7,L7)</f>
        <v>204</v>
      </c>
      <c r="N7" s="11"/>
      <c r="O7" s="6">
        <v>0</v>
      </c>
      <c r="P7" s="6">
        <v>20</v>
      </c>
      <c r="Q7" s="6">
        <v>50</v>
      </c>
      <c r="R7" s="6">
        <v>5</v>
      </c>
      <c r="S7" s="6">
        <v>50</v>
      </c>
      <c r="T7" s="24">
        <f>SUM(O7:S7)</f>
        <v>125</v>
      </c>
      <c r="U7" s="6">
        <v>2</v>
      </c>
      <c r="V7" s="6">
        <v>35</v>
      </c>
      <c r="W7" s="22">
        <v>155</v>
      </c>
      <c r="X7" s="10">
        <f>SUM(T7,W7)</f>
        <v>280</v>
      </c>
      <c r="Y7" s="10">
        <f>SUM(M7,X7)</f>
        <v>484</v>
      </c>
      <c r="Z7" s="9">
        <v>1</v>
      </c>
      <c r="AA7" s="9" t="s">
        <v>46</v>
      </c>
      <c r="AB7" s="27" t="s">
        <v>98</v>
      </c>
      <c r="AC7" s="26">
        <f>Y7/$Y$7</f>
        <v>1</v>
      </c>
      <c r="AD7" s="27">
        <v>3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51">
      <c r="A8" s="6">
        <v>43</v>
      </c>
      <c r="B8" s="22">
        <v>0</v>
      </c>
      <c r="C8" s="8" t="s">
        <v>99</v>
      </c>
      <c r="D8" s="6">
        <v>0</v>
      </c>
      <c r="E8" s="6">
        <v>0</v>
      </c>
      <c r="F8" s="6">
        <v>50</v>
      </c>
      <c r="G8" s="6">
        <v>5</v>
      </c>
      <c r="H8" s="6">
        <v>50</v>
      </c>
      <c r="I8" s="9">
        <f aca="true" t="shared" si="0" ref="I8:I13">SUM(D8:H8)</f>
        <v>105</v>
      </c>
      <c r="J8" s="6">
        <v>3</v>
      </c>
      <c r="K8" s="6">
        <v>29</v>
      </c>
      <c r="L8" s="10">
        <v>209</v>
      </c>
      <c r="M8" s="11">
        <f aca="true" t="shared" si="1" ref="M8:M14">SUM(I8,L8)</f>
        <v>314</v>
      </c>
      <c r="N8" s="11"/>
      <c r="O8" s="6">
        <v>0</v>
      </c>
      <c r="P8" s="6">
        <v>5</v>
      </c>
      <c r="Q8" s="6">
        <v>20</v>
      </c>
      <c r="R8" s="6">
        <v>5</v>
      </c>
      <c r="S8" s="6">
        <v>50</v>
      </c>
      <c r="T8" s="24">
        <f aca="true" t="shared" si="2" ref="T8:T14">SUM(O8:S8)</f>
        <v>80</v>
      </c>
      <c r="U8" s="6">
        <v>2</v>
      </c>
      <c r="V8" s="6">
        <v>45</v>
      </c>
      <c r="W8" s="22">
        <v>165</v>
      </c>
      <c r="X8" s="10">
        <f aca="true" t="shared" si="3" ref="X8:X13">SUM(T8,W8)</f>
        <v>245</v>
      </c>
      <c r="Y8" s="10">
        <f aca="true" t="shared" si="4" ref="Y8:Y13">SUM(M8,X8)</f>
        <v>559</v>
      </c>
      <c r="Z8" s="9">
        <v>2</v>
      </c>
      <c r="AA8" s="9" t="s">
        <v>46</v>
      </c>
      <c r="AB8" s="27" t="s">
        <v>100</v>
      </c>
      <c r="AC8" s="26">
        <f aca="true" t="shared" si="5" ref="AC8:AC13">Y8/$Y$7</f>
        <v>1.1549586776859504</v>
      </c>
      <c r="AD8" s="27">
        <v>3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51">
      <c r="A9" s="6">
        <v>31</v>
      </c>
      <c r="B9" s="22" t="s">
        <v>101</v>
      </c>
      <c r="C9" s="8" t="s">
        <v>102</v>
      </c>
      <c r="D9" s="6">
        <v>0</v>
      </c>
      <c r="E9" s="6">
        <v>0</v>
      </c>
      <c r="F9" s="6">
        <v>5</v>
      </c>
      <c r="G9" s="6">
        <v>50</v>
      </c>
      <c r="H9" s="6">
        <v>5</v>
      </c>
      <c r="I9" s="9">
        <f t="shared" si="0"/>
        <v>60</v>
      </c>
      <c r="J9" s="6">
        <v>2</v>
      </c>
      <c r="K9" s="6">
        <v>54</v>
      </c>
      <c r="L9" s="10">
        <v>174</v>
      </c>
      <c r="M9" s="11">
        <f t="shared" si="1"/>
        <v>234</v>
      </c>
      <c r="N9" s="11"/>
      <c r="O9" s="6">
        <v>0</v>
      </c>
      <c r="P9" s="6">
        <v>0</v>
      </c>
      <c r="Q9" s="6">
        <v>50</v>
      </c>
      <c r="R9" s="6">
        <v>50</v>
      </c>
      <c r="S9" s="6">
        <v>50</v>
      </c>
      <c r="T9" s="24">
        <f t="shared" si="2"/>
        <v>150</v>
      </c>
      <c r="U9" s="6">
        <v>3</v>
      </c>
      <c r="V9" s="6">
        <v>22</v>
      </c>
      <c r="W9" s="22">
        <v>202</v>
      </c>
      <c r="X9" s="10">
        <f t="shared" si="3"/>
        <v>352</v>
      </c>
      <c r="Y9" s="10">
        <f t="shared" si="4"/>
        <v>586</v>
      </c>
      <c r="Z9" s="9">
        <v>3</v>
      </c>
      <c r="AA9" s="9">
        <v>1</v>
      </c>
      <c r="AB9" s="27" t="s">
        <v>89</v>
      </c>
      <c r="AC9" s="26">
        <f t="shared" si="5"/>
        <v>1.2107438016528926</v>
      </c>
      <c r="AD9" s="27" t="s">
        <v>103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51">
      <c r="A10" s="6">
        <v>8</v>
      </c>
      <c r="B10" s="22" t="s">
        <v>104</v>
      </c>
      <c r="C10" s="8" t="s">
        <v>105</v>
      </c>
      <c r="D10" s="6">
        <v>0</v>
      </c>
      <c r="E10" s="6">
        <v>0</v>
      </c>
      <c r="F10" s="6">
        <v>50</v>
      </c>
      <c r="G10" s="6">
        <v>50</v>
      </c>
      <c r="H10" s="6">
        <v>50</v>
      </c>
      <c r="I10" s="9">
        <f t="shared" si="0"/>
        <v>150</v>
      </c>
      <c r="J10" s="6">
        <v>3</v>
      </c>
      <c r="K10" s="6">
        <v>27</v>
      </c>
      <c r="L10" s="10">
        <v>207</v>
      </c>
      <c r="M10" s="11">
        <f t="shared" si="1"/>
        <v>357</v>
      </c>
      <c r="N10" s="11"/>
      <c r="O10" s="6">
        <v>5</v>
      </c>
      <c r="P10" s="6">
        <v>5</v>
      </c>
      <c r="Q10" s="6">
        <v>50</v>
      </c>
      <c r="R10" s="6">
        <v>5</v>
      </c>
      <c r="S10" s="6">
        <v>5</v>
      </c>
      <c r="T10" s="24">
        <f t="shared" si="2"/>
        <v>70</v>
      </c>
      <c r="U10" s="6">
        <v>3</v>
      </c>
      <c r="V10" s="6">
        <v>41</v>
      </c>
      <c r="W10" s="22">
        <v>221</v>
      </c>
      <c r="X10" s="10">
        <f t="shared" si="3"/>
        <v>291</v>
      </c>
      <c r="Y10" s="10">
        <f t="shared" si="4"/>
        <v>648</v>
      </c>
      <c r="Z10" s="9">
        <v>4</v>
      </c>
      <c r="AA10" s="9">
        <v>2</v>
      </c>
      <c r="AB10" s="27" t="s">
        <v>106</v>
      </c>
      <c r="AC10" s="26">
        <f t="shared" si="5"/>
        <v>1.3388429752066116</v>
      </c>
      <c r="AD10" s="27" t="s">
        <v>107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51">
      <c r="A11" s="6">
        <v>33</v>
      </c>
      <c r="B11" s="22">
        <v>0</v>
      </c>
      <c r="C11" s="8" t="s">
        <v>108</v>
      </c>
      <c r="D11" s="6">
        <v>5</v>
      </c>
      <c r="E11" s="6">
        <v>5</v>
      </c>
      <c r="F11" s="6">
        <v>50</v>
      </c>
      <c r="G11" s="6">
        <v>50</v>
      </c>
      <c r="H11" s="6">
        <v>50</v>
      </c>
      <c r="I11" s="9">
        <f t="shared" si="0"/>
        <v>160</v>
      </c>
      <c r="J11" s="6">
        <v>2</v>
      </c>
      <c r="K11" s="6">
        <v>57</v>
      </c>
      <c r="L11" s="10">
        <v>177</v>
      </c>
      <c r="M11" s="11">
        <f t="shared" si="1"/>
        <v>337</v>
      </c>
      <c r="N11" s="11"/>
      <c r="O11" s="6">
        <v>0</v>
      </c>
      <c r="P11" s="6">
        <v>5</v>
      </c>
      <c r="Q11" s="6">
        <v>50</v>
      </c>
      <c r="R11" s="6">
        <v>50</v>
      </c>
      <c r="S11" s="6">
        <v>50</v>
      </c>
      <c r="T11" s="24">
        <f t="shared" si="2"/>
        <v>155</v>
      </c>
      <c r="U11" s="6">
        <v>2</v>
      </c>
      <c r="V11" s="6">
        <v>37</v>
      </c>
      <c r="W11" s="22">
        <v>157</v>
      </c>
      <c r="X11" s="10">
        <f t="shared" si="3"/>
        <v>312</v>
      </c>
      <c r="Y11" s="10">
        <f t="shared" si="4"/>
        <v>649</v>
      </c>
      <c r="Z11" s="9">
        <v>5</v>
      </c>
      <c r="AA11" s="9" t="s">
        <v>46</v>
      </c>
      <c r="AB11" s="27" t="s">
        <v>109</v>
      </c>
      <c r="AC11" s="26">
        <f t="shared" si="5"/>
        <v>1.3409090909090908</v>
      </c>
      <c r="AD11" s="27" t="s">
        <v>107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51">
      <c r="A12" s="6">
        <v>41</v>
      </c>
      <c r="B12" s="22" t="s">
        <v>110</v>
      </c>
      <c r="C12" s="8" t="s">
        <v>111</v>
      </c>
      <c r="D12" s="6">
        <v>50</v>
      </c>
      <c r="E12" s="6">
        <v>5</v>
      </c>
      <c r="F12" s="6">
        <v>50</v>
      </c>
      <c r="G12" s="6">
        <v>50</v>
      </c>
      <c r="H12" s="6">
        <v>50</v>
      </c>
      <c r="I12" s="9">
        <f t="shared" si="0"/>
        <v>205</v>
      </c>
      <c r="J12" s="6">
        <v>3</v>
      </c>
      <c r="K12" s="6">
        <v>0</v>
      </c>
      <c r="L12" s="10">
        <v>180</v>
      </c>
      <c r="M12" s="11">
        <f t="shared" si="1"/>
        <v>385</v>
      </c>
      <c r="N12" s="11"/>
      <c r="O12" s="6">
        <v>0</v>
      </c>
      <c r="P12" s="6">
        <v>50</v>
      </c>
      <c r="Q12" s="6">
        <v>5</v>
      </c>
      <c r="R12" s="6">
        <v>5</v>
      </c>
      <c r="S12" s="6">
        <v>50</v>
      </c>
      <c r="T12" s="24">
        <f t="shared" si="2"/>
        <v>110</v>
      </c>
      <c r="U12" s="6">
        <v>4</v>
      </c>
      <c r="V12" s="6">
        <v>0</v>
      </c>
      <c r="W12" s="22">
        <v>240</v>
      </c>
      <c r="X12" s="10">
        <f t="shared" si="3"/>
        <v>350</v>
      </c>
      <c r="Y12" s="10">
        <f t="shared" si="4"/>
        <v>735</v>
      </c>
      <c r="Z12" s="9">
        <v>6</v>
      </c>
      <c r="AA12" s="9">
        <v>3</v>
      </c>
      <c r="AB12" s="27" t="s">
        <v>109</v>
      </c>
      <c r="AC12" s="26">
        <f t="shared" si="5"/>
        <v>1.5185950413223142</v>
      </c>
      <c r="AD12" s="27" t="s">
        <v>107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51">
      <c r="A13" s="6">
        <v>45</v>
      </c>
      <c r="B13" s="22">
        <v>0</v>
      </c>
      <c r="C13" s="8" t="s">
        <v>112</v>
      </c>
      <c r="D13" s="6">
        <v>0</v>
      </c>
      <c r="E13" s="6">
        <v>50</v>
      </c>
      <c r="F13" s="6">
        <v>50</v>
      </c>
      <c r="G13" s="6">
        <v>50</v>
      </c>
      <c r="H13" s="6">
        <v>50</v>
      </c>
      <c r="I13" s="9">
        <f t="shared" si="0"/>
        <v>200</v>
      </c>
      <c r="J13" s="6">
        <v>2</v>
      </c>
      <c r="K13" s="6">
        <v>55</v>
      </c>
      <c r="L13" s="10">
        <v>175</v>
      </c>
      <c r="M13" s="11">
        <f t="shared" si="1"/>
        <v>375</v>
      </c>
      <c r="N13" s="11"/>
      <c r="O13" s="6">
        <v>5</v>
      </c>
      <c r="P13" s="6">
        <v>50</v>
      </c>
      <c r="Q13" s="6">
        <v>50</v>
      </c>
      <c r="R13" s="6">
        <v>50</v>
      </c>
      <c r="S13" s="6">
        <v>5</v>
      </c>
      <c r="T13" s="24">
        <f t="shared" si="2"/>
        <v>160</v>
      </c>
      <c r="U13" s="6">
        <v>3</v>
      </c>
      <c r="V13" s="6">
        <v>45</v>
      </c>
      <c r="W13" s="22">
        <v>225</v>
      </c>
      <c r="X13" s="10">
        <f t="shared" si="3"/>
        <v>385</v>
      </c>
      <c r="Y13" s="10">
        <f t="shared" si="4"/>
        <v>760</v>
      </c>
      <c r="Z13" s="9">
        <v>7</v>
      </c>
      <c r="AA13" s="9" t="s">
        <v>46</v>
      </c>
      <c r="AB13" s="27" t="s">
        <v>109</v>
      </c>
      <c r="AC13" s="26">
        <f t="shared" si="5"/>
        <v>1.5702479338842976</v>
      </c>
      <c r="AD13" s="27" t="s">
        <v>107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25.5">
      <c r="A14" s="6">
        <v>3</v>
      </c>
      <c r="B14" s="22" t="s">
        <v>113</v>
      </c>
      <c r="C14" s="8" t="s">
        <v>114</v>
      </c>
      <c r="D14" s="6">
        <v>50</v>
      </c>
      <c r="E14" s="6">
        <v>20</v>
      </c>
      <c r="F14" s="6">
        <v>50</v>
      </c>
      <c r="G14" s="6">
        <v>5</v>
      </c>
      <c r="H14" s="6">
        <v>5</v>
      </c>
      <c r="I14" s="9">
        <f>SUM(D14:H14)</f>
        <v>130</v>
      </c>
      <c r="J14" s="6">
        <v>2</v>
      </c>
      <c r="K14" s="6">
        <v>59</v>
      </c>
      <c r="L14" s="10">
        <v>179</v>
      </c>
      <c r="M14" s="11">
        <f t="shared" si="1"/>
        <v>309</v>
      </c>
      <c r="N14" s="11"/>
      <c r="O14" s="6"/>
      <c r="P14" s="6"/>
      <c r="Q14" s="6"/>
      <c r="R14" s="6"/>
      <c r="S14" s="6"/>
      <c r="T14" s="24">
        <f t="shared" si="2"/>
        <v>0</v>
      </c>
      <c r="U14" s="6" t="s">
        <v>52</v>
      </c>
      <c r="V14" s="6" t="s">
        <v>52</v>
      </c>
      <c r="W14" s="6" t="s">
        <v>52</v>
      </c>
      <c r="X14" s="6" t="s">
        <v>52</v>
      </c>
      <c r="Y14" s="6" t="s">
        <v>52</v>
      </c>
      <c r="Z14" s="9">
        <v>8</v>
      </c>
      <c r="AA14" s="9">
        <v>4</v>
      </c>
      <c r="AB14" s="27" t="s">
        <v>109</v>
      </c>
      <c r="AC14" s="26"/>
      <c r="AD14" s="27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6" spans="27:28" ht="15">
      <c r="AA16" s="12" t="s">
        <v>60</v>
      </c>
      <c r="AB16" s="12">
        <f>2*(0.2+0.4+1.4+0.8+0.2+0.2)</f>
        <v>6.4</v>
      </c>
    </row>
    <row r="17" spans="27:28" ht="15">
      <c r="AA17" s="12" t="s">
        <v>91</v>
      </c>
      <c r="AB17" s="38">
        <v>1.17</v>
      </c>
    </row>
    <row r="18" spans="27:28" ht="15">
      <c r="AA18" s="12" t="s">
        <v>115</v>
      </c>
      <c r="AB18" s="38">
        <v>1.17</v>
      </c>
    </row>
    <row r="19" spans="27:28" ht="15">
      <c r="AA19" s="12" t="s">
        <v>103</v>
      </c>
      <c r="AB19" s="38">
        <v>1.32</v>
      </c>
    </row>
    <row r="20" spans="27:28" ht="15">
      <c r="AA20" s="12" t="s">
        <v>107</v>
      </c>
      <c r="AB20" s="12" t="s">
        <v>116</v>
      </c>
    </row>
    <row r="21" ht="15">
      <c r="X21" s="12" t="s">
        <v>64</v>
      </c>
    </row>
    <row r="23" ht="15">
      <c r="X23" s="12" t="s">
        <v>65</v>
      </c>
    </row>
    <row r="24" ht="15">
      <c r="X24" s="12" t="s">
        <v>66</v>
      </c>
    </row>
    <row r="25" ht="15">
      <c r="X25" s="12" t="s">
        <v>67</v>
      </c>
    </row>
  </sheetData>
  <sheetProtection/>
  <mergeCells count="12">
    <mergeCell ref="AC5:AC6"/>
    <mergeCell ref="AD5:AD6"/>
    <mergeCell ref="M2:AA2"/>
    <mergeCell ref="M3:AA3"/>
    <mergeCell ref="A1:AS1"/>
    <mergeCell ref="A5:A6"/>
    <mergeCell ref="B5:B6"/>
    <mergeCell ref="C5:C6"/>
    <mergeCell ref="Y5:Y6"/>
    <mergeCell ref="Z5:Z6"/>
    <mergeCell ref="AA5:AA6"/>
    <mergeCell ref="AB5:AB6"/>
  </mergeCells>
  <dataValidations count="3">
    <dataValidation type="whole" operator="lessThanOrEqual" allowBlank="1" showInputMessage="1" showErrorMessage="1" sqref="V7:V13">
      <formula1>59</formula1>
    </dataValidation>
    <dataValidation type="whole" allowBlank="1" showInputMessage="1" showErrorMessage="1" sqref="K7:K14">
      <formula1>0</formula1>
      <formula2>59</formula2>
    </dataValidation>
    <dataValidation operator="lessThanOrEqual" allowBlank="1" showInputMessage="1" showErrorMessage="1" sqref="V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8"/>
  <sheetViews>
    <sheetView zoomScale="60" zoomScaleNormal="60" zoomScalePageLayoutView="0" workbookViewId="0" topLeftCell="A1">
      <selection activeCell="A5" sqref="A5:A6"/>
    </sheetView>
  </sheetViews>
  <sheetFormatPr defaultColWidth="9.140625" defaultRowHeight="15"/>
  <cols>
    <col min="1" max="1" width="9.140625" style="12" customWidth="1"/>
    <col min="2" max="2" width="18.00390625" style="12" bestFit="1" customWidth="1"/>
    <col min="3" max="3" width="19.7109375" style="12" bestFit="1" customWidth="1"/>
    <col min="4" max="4" width="3.421875" style="12" customWidth="1"/>
    <col min="5" max="10" width="3.7109375" style="12" customWidth="1"/>
    <col min="11" max="11" width="5.7109375" style="12" customWidth="1"/>
    <col min="12" max="12" width="6.7109375" style="12" customWidth="1"/>
    <col min="13" max="13" width="4.00390625" style="12" customWidth="1"/>
    <col min="14" max="17" width="3.7109375" style="12" customWidth="1"/>
    <col min="18" max="18" width="10.00390625" style="12" customWidth="1"/>
    <col min="19" max="20" width="9.140625" style="12" customWidth="1"/>
    <col min="21" max="21" width="11.140625" style="12" customWidth="1"/>
    <col min="22" max="22" width="11.00390625" style="12" customWidth="1"/>
    <col min="23" max="23" width="3.421875" style="12" customWidth="1"/>
    <col min="24" max="24" width="4.00390625" style="12" customWidth="1"/>
    <col min="25" max="26" width="3.7109375" style="12" customWidth="1"/>
    <col min="27" max="27" width="4.57421875" style="12" customWidth="1"/>
    <col min="28" max="31" width="3.7109375" style="12" customWidth="1"/>
    <col min="32" max="32" width="6.140625" style="12" customWidth="1"/>
    <col min="33" max="37" width="3.7109375" style="12" customWidth="1"/>
    <col min="38" max="38" width="9.57421875" style="12" customWidth="1"/>
    <col min="39" max="39" width="9.00390625" style="12" customWidth="1"/>
    <col min="40" max="40" width="9.140625" style="12" customWidth="1"/>
    <col min="41" max="41" width="10.8515625" style="12" customWidth="1"/>
    <col min="42" max="42" width="12.57421875" style="12" customWidth="1"/>
    <col min="43" max="43" width="11.57421875" style="12" customWidth="1"/>
    <col min="44" max="45" width="13.421875" style="12" customWidth="1"/>
    <col min="47" max="47" width="11.28125" style="0" customWidth="1"/>
    <col min="48" max="48" width="14.8515625" style="0" customWidth="1"/>
  </cols>
  <sheetData>
    <row r="1" spans="1:45" ht="2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</row>
    <row r="2" spans="1:45" ht="21">
      <c r="A2" s="1"/>
      <c r="B2" s="1"/>
      <c r="C2" s="1"/>
      <c r="D2" s="1"/>
      <c r="E2" s="1"/>
      <c r="J2" s="1"/>
      <c r="K2" s="1"/>
      <c r="L2" s="1"/>
      <c r="M2" s="1"/>
      <c r="N2" s="1"/>
      <c r="O2" s="1"/>
      <c r="P2" s="1"/>
      <c r="Q2" s="82" t="s">
        <v>32</v>
      </c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1">
      <c r="A3" s="1"/>
      <c r="B3" s="1"/>
      <c r="C3" s="1"/>
      <c r="D3" s="1"/>
      <c r="E3" s="1"/>
      <c r="J3" s="1"/>
      <c r="K3" s="1"/>
      <c r="L3" s="1"/>
      <c r="M3" s="1"/>
      <c r="N3" s="1"/>
      <c r="O3" s="1"/>
      <c r="P3" s="1"/>
      <c r="Q3" s="82" t="s">
        <v>33</v>
      </c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1">
      <c r="A4" s="34" t="s">
        <v>162</v>
      </c>
      <c r="B4" s="14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8" ht="15">
      <c r="A5" s="76" t="s">
        <v>1</v>
      </c>
      <c r="B5" s="78" t="s">
        <v>2</v>
      </c>
      <c r="C5" s="79" t="s">
        <v>3</v>
      </c>
      <c r="D5" s="81" t="s">
        <v>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17"/>
      <c r="X5" s="81" t="s">
        <v>36</v>
      </c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3" t="s">
        <v>37</v>
      </c>
      <c r="AR5" s="79" t="s">
        <v>38</v>
      </c>
      <c r="AS5" s="79" t="s">
        <v>68</v>
      </c>
      <c r="AT5" s="77" t="s">
        <v>39</v>
      </c>
      <c r="AU5" s="80" t="s">
        <v>40</v>
      </c>
      <c r="AV5" s="80" t="s">
        <v>41</v>
      </c>
    </row>
    <row r="6" spans="1:48" ht="45" customHeight="1">
      <c r="A6" s="77"/>
      <c r="B6" s="77"/>
      <c r="C6" s="80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3" t="s">
        <v>6</v>
      </c>
      <c r="S6" s="2" t="s">
        <v>7</v>
      </c>
      <c r="T6" s="2" t="s">
        <v>8</v>
      </c>
      <c r="U6" s="4" t="s">
        <v>9</v>
      </c>
      <c r="V6" s="5" t="s">
        <v>10</v>
      </c>
      <c r="W6" s="5"/>
      <c r="X6" s="2">
        <v>1</v>
      </c>
      <c r="Y6" s="2">
        <v>2</v>
      </c>
      <c r="Z6" s="2">
        <v>3</v>
      </c>
      <c r="AA6" s="2">
        <v>4</v>
      </c>
      <c r="AB6" s="2">
        <v>5</v>
      </c>
      <c r="AC6" s="2">
        <v>6</v>
      </c>
      <c r="AD6" s="2">
        <v>7</v>
      </c>
      <c r="AE6" s="2">
        <v>8</v>
      </c>
      <c r="AF6" s="2">
        <v>9</v>
      </c>
      <c r="AG6" s="2">
        <v>10</v>
      </c>
      <c r="AH6" s="2">
        <v>11</v>
      </c>
      <c r="AI6" s="2">
        <v>12</v>
      </c>
      <c r="AJ6" s="2">
        <v>13</v>
      </c>
      <c r="AK6" s="2">
        <v>14</v>
      </c>
      <c r="AL6" s="19" t="s">
        <v>6</v>
      </c>
      <c r="AM6" s="2" t="s">
        <v>42</v>
      </c>
      <c r="AN6" s="2" t="s">
        <v>43</v>
      </c>
      <c r="AO6" s="20" t="s">
        <v>9</v>
      </c>
      <c r="AP6" s="21" t="s">
        <v>10</v>
      </c>
      <c r="AQ6" s="80"/>
      <c r="AR6" s="80"/>
      <c r="AS6" s="80"/>
      <c r="AT6" s="84"/>
      <c r="AU6" s="85"/>
      <c r="AV6" s="85"/>
    </row>
    <row r="7" spans="1:48" ht="51">
      <c r="A7" s="6">
        <v>34</v>
      </c>
      <c r="B7" s="22" t="s">
        <v>12</v>
      </c>
      <c r="C7" s="8" t="s">
        <v>69</v>
      </c>
      <c r="D7" s="6">
        <v>0</v>
      </c>
      <c r="E7" s="6">
        <v>5</v>
      </c>
      <c r="F7" s="6">
        <v>5</v>
      </c>
      <c r="G7" s="6">
        <v>0</v>
      </c>
      <c r="H7" s="6">
        <v>5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23">
        <v>5</v>
      </c>
      <c r="P7" s="23">
        <v>5</v>
      </c>
      <c r="Q7" s="23">
        <v>5</v>
      </c>
      <c r="R7" s="9">
        <v>30</v>
      </c>
      <c r="S7" s="6">
        <v>2</v>
      </c>
      <c r="T7" s="6">
        <v>53</v>
      </c>
      <c r="U7" s="10">
        <v>173</v>
      </c>
      <c r="V7" s="11">
        <v>203</v>
      </c>
      <c r="W7" s="11"/>
      <c r="X7" s="6">
        <v>0</v>
      </c>
      <c r="Y7" s="6">
        <v>5</v>
      </c>
      <c r="Z7" s="6">
        <v>5</v>
      </c>
      <c r="AA7" s="6">
        <v>0</v>
      </c>
      <c r="AB7" s="6">
        <v>5</v>
      </c>
      <c r="AC7" s="23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23">
        <v>5</v>
      </c>
      <c r="AJ7" s="23">
        <v>5</v>
      </c>
      <c r="AK7" s="23">
        <v>0</v>
      </c>
      <c r="AL7" s="24">
        <v>25</v>
      </c>
      <c r="AM7" s="6">
        <v>2</v>
      </c>
      <c r="AN7" s="6">
        <v>51</v>
      </c>
      <c r="AO7" s="22">
        <v>171</v>
      </c>
      <c r="AP7" s="25">
        <v>196</v>
      </c>
      <c r="AQ7" s="25">
        <v>399</v>
      </c>
      <c r="AR7" s="9">
        <v>1</v>
      </c>
      <c r="AS7" s="9">
        <v>1</v>
      </c>
      <c r="AT7" s="31" t="s">
        <v>70</v>
      </c>
      <c r="AU7" s="32">
        <f>AQ7/$AQ$7</f>
        <v>1</v>
      </c>
      <c r="AV7" s="27">
        <v>1</v>
      </c>
    </row>
    <row r="8" spans="1:48" ht="51">
      <c r="A8" s="6">
        <v>19</v>
      </c>
      <c r="B8" s="22" t="s">
        <v>15</v>
      </c>
      <c r="C8" s="8" t="s">
        <v>71</v>
      </c>
      <c r="D8" s="6">
        <v>0</v>
      </c>
      <c r="E8" s="6">
        <v>5</v>
      </c>
      <c r="F8" s="6">
        <v>5</v>
      </c>
      <c r="G8" s="6">
        <v>0</v>
      </c>
      <c r="H8" s="6">
        <v>5</v>
      </c>
      <c r="I8" s="6">
        <v>0</v>
      </c>
      <c r="J8" s="6">
        <v>0</v>
      </c>
      <c r="K8" s="6">
        <v>5</v>
      </c>
      <c r="L8" s="6">
        <v>5</v>
      </c>
      <c r="M8" s="6">
        <v>0</v>
      </c>
      <c r="N8" s="6">
        <v>0</v>
      </c>
      <c r="O8" s="23">
        <v>5</v>
      </c>
      <c r="P8" s="23">
        <v>5</v>
      </c>
      <c r="Q8" s="23">
        <v>5</v>
      </c>
      <c r="R8" s="9">
        <v>40</v>
      </c>
      <c r="S8" s="6">
        <v>3</v>
      </c>
      <c r="T8" s="6">
        <v>35</v>
      </c>
      <c r="U8" s="10">
        <v>215</v>
      </c>
      <c r="V8" s="11">
        <v>255</v>
      </c>
      <c r="W8" s="11"/>
      <c r="X8" s="6">
        <v>0</v>
      </c>
      <c r="Y8" s="6">
        <v>5</v>
      </c>
      <c r="Z8" s="6">
        <v>5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5</v>
      </c>
      <c r="AG8" s="6">
        <v>0</v>
      </c>
      <c r="AH8" s="6">
        <v>0</v>
      </c>
      <c r="AI8" s="23">
        <v>5</v>
      </c>
      <c r="AJ8" s="23">
        <v>0</v>
      </c>
      <c r="AK8" s="23">
        <v>5</v>
      </c>
      <c r="AL8" s="24">
        <v>25</v>
      </c>
      <c r="AM8" s="6">
        <v>3</v>
      </c>
      <c r="AN8" s="6">
        <v>3</v>
      </c>
      <c r="AO8" s="22">
        <v>183</v>
      </c>
      <c r="AP8" s="25">
        <v>208</v>
      </c>
      <c r="AQ8" s="25">
        <v>463</v>
      </c>
      <c r="AR8" s="9">
        <v>2</v>
      </c>
      <c r="AS8" s="9">
        <v>2</v>
      </c>
      <c r="AT8" s="31" t="s">
        <v>72</v>
      </c>
      <c r="AU8" s="32">
        <f aca="true" t="shared" si="0" ref="AU8:AU18">AQ8/$AQ$7</f>
        <v>1.1604010025062657</v>
      </c>
      <c r="AV8" s="27">
        <v>2</v>
      </c>
    </row>
    <row r="9" spans="1:48" ht="51">
      <c r="A9" s="6">
        <v>6</v>
      </c>
      <c r="B9" s="22">
        <v>0</v>
      </c>
      <c r="C9" s="8" t="s">
        <v>73</v>
      </c>
      <c r="D9" s="6">
        <v>5</v>
      </c>
      <c r="E9" s="6">
        <v>0</v>
      </c>
      <c r="F9" s="6">
        <v>5</v>
      </c>
      <c r="G9" s="6">
        <v>0</v>
      </c>
      <c r="H9" s="6">
        <v>5</v>
      </c>
      <c r="I9" s="6">
        <v>0</v>
      </c>
      <c r="J9" s="6">
        <v>0</v>
      </c>
      <c r="K9" s="6">
        <v>5</v>
      </c>
      <c r="L9" s="6">
        <v>5</v>
      </c>
      <c r="M9" s="6">
        <v>5</v>
      </c>
      <c r="N9" s="6">
        <v>0</v>
      </c>
      <c r="O9" s="23">
        <v>5</v>
      </c>
      <c r="P9" s="23">
        <v>5</v>
      </c>
      <c r="Q9" s="23">
        <v>5</v>
      </c>
      <c r="R9" s="9">
        <v>45</v>
      </c>
      <c r="S9" s="6">
        <v>3</v>
      </c>
      <c r="T9" s="6">
        <v>17</v>
      </c>
      <c r="U9" s="10">
        <v>197</v>
      </c>
      <c r="V9" s="11">
        <v>242</v>
      </c>
      <c r="W9" s="11"/>
      <c r="X9" s="6">
        <v>0</v>
      </c>
      <c r="Y9" s="6">
        <v>5</v>
      </c>
      <c r="Z9" s="6">
        <v>5</v>
      </c>
      <c r="AA9" s="6">
        <v>5</v>
      </c>
      <c r="AB9" s="6">
        <v>0</v>
      </c>
      <c r="AC9" s="6">
        <v>0</v>
      </c>
      <c r="AD9" s="6">
        <v>5</v>
      </c>
      <c r="AE9" s="6">
        <v>5</v>
      </c>
      <c r="AF9" s="6">
        <v>0</v>
      </c>
      <c r="AG9" s="6">
        <v>5</v>
      </c>
      <c r="AH9" s="6">
        <v>0</v>
      </c>
      <c r="AI9" s="23">
        <v>5</v>
      </c>
      <c r="AJ9" s="23">
        <v>5</v>
      </c>
      <c r="AK9" s="23">
        <v>5</v>
      </c>
      <c r="AL9" s="24">
        <v>45</v>
      </c>
      <c r="AM9" s="6">
        <v>3</v>
      </c>
      <c r="AN9" s="6">
        <v>32</v>
      </c>
      <c r="AO9" s="22">
        <v>212</v>
      </c>
      <c r="AP9" s="25">
        <v>257</v>
      </c>
      <c r="AQ9" s="25">
        <v>499</v>
      </c>
      <c r="AR9" s="9">
        <v>3</v>
      </c>
      <c r="AS9" s="9" t="s">
        <v>46</v>
      </c>
      <c r="AT9" s="31" t="s">
        <v>74</v>
      </c>
      <c r="AU9" s="32">
        <f t="shared" si="0"/>
        <v>1.25062656641604</v>
      </c>
      <c r="AV9" s="27">
        <v>3</v>
      </c>
    </row>
    <row r="10" spans="1:48" ht="51">
      <c r="A10" s="6">
        <v>47</v>
      </c>
      <c r="B10" s="22" t="s">
        <v>18</v>
      </c>
      <c r="C10" s="8" t="s">
        <v>75</v>
      </c>
      <c r="D10" s="6">
        <v>0</v>
      </c>
      <c r="E10" s="6">
        <v>5</v>
      </c>
      <c r="F10" s="6">
        <v>5</v>
      </c>
      <c r="G10" s="6">
        <v>0</v>
      </c>
      <c r="H10" s="6">
        <v>5</v>
      </c>
      <c r="I10" s="6">
        <v>5</v>
      </c>
      <c r="J10" s="6">
        <v>5</v>
      </c>
      <c r="K10" s="6">
        <v>0</v>
      </c>
      <c r="L10" s="6">
        <v>5</v>
      </c>
      <c r="M10" s="6">
        <v>0</v>
      </c>
      <c r="N10" s="6">
        <v>0</v>
      </c>
      <c r="O10" s="23">
        <v>5</v>
      </c>
      <c r="P10" s="23">
        <v>5</v>
      </c>
      <c r="Q10" s="23">
        <v>5</v>
      </c>
      <c r="R10" s="9">
        <v>45</v>
      </c>
      <c r="S10" s="6">
        <v>3</v>
      </c>
      <c r="T10" s="6">
        <v>44</v>
      </c>
      <c r="U10" s="10">
        <v>224</v>
      </c>
      <c r="V10" s="11">
        <v>269</v>
      </c>
      <c r="W10" s="11"/>
      <c r="X10" s="6">
        <v>0</v>
      </c>
      <c r="Y10" s="6">
        <v>5</v>
      </c>
      <c r="Z10" s="6">
        <v>5</v>
      </c>
      <c r="AA10" s="6">
        <v>0</v>
      </c>
      <c r="AB10" s="6">
        <v>0</v>
      </c>
      <c r="AC10" s="6">
        <v>0</v>
      </c>
      <c r="AD10" s="6">
        <v>5</v>
      </c>
      <c r="AE10" s="6">
        <v>0</v>
      </c>
      <c r="AF10" s="6">
        <v>5</v>
      </c>
      <c r="AG10" s="6">
        <v>0</v>
      </c>
      <c r="AH10" s="6">
        <v>0</v>
      </c>
      <c r="AI10" s="23">
        <v>5</v>
      </c>
      <c r="AJ10" s="23">
        <v>0</v>
      </c>
      <c r="AK10" s="23">
        <v>5</v>
      </c>
      <c r="AL10" s="24">
        <v>30</v>
      </c>
      <c r="AM10" s="6">
        <v>3</v>
      </c>
      <c r="AN10" s="6">
        <v>38</v>
      </c>
      <c r="AO10" s="22">
        <v>218</v>
      </c>
      <c r="AP10" s="25">
        <v>248</v>
      </c>
      <c r="AQ10" s="25">
        <v>517</v>
      </c>
      <c r="AR10" s="9">
        <v>4</v>
      </c>
      <c r="AS10" s="9">
        <v>3</v>
      </c>
      <c r="AT10" s="31" t="s">
        <v>76</v>
      </c>
      <c r="AU10" s="32">
        <f t="shared" si="0"/>
        <v>1.2957393483709274</v>
      </c>
      <c r="AV10" s="27">
        <v>3</v>
      </c>
    </row>
    <row r="11" spans="1:48" ht="51">
      <c r="A11" s="6">
        <v>27</v>
      </c>
      <c r="B11" s="22">
        <v>0</v>
      </c>
      <c r="C11" s="8" t="s">
        <v>77</v>
      </c>
      <c r="D11" s="6">
        <v>0</v>
      </c>
      <c r="E11" s="6">
        <v>0</v>
      </c>
      <c r="F11" s="6">
        <v>5</v>
      </c>
      <c r="G11" s="6">
        <v>0</v>
      </c>
      <c r="H11" s="6">
        <v>5</v>
      </c>
      <c r="I11" s="6">
        <v>0</v>
      </c>
      <c r="J11" s="6">
        <v>0</v>
      </c>
      <c r="K11" s="6">
        <v>5</v>
      </c>
      <c r="L11" s="6">
        <v>5</v>
      </c>
      <c r="M11" s="6">
        <v>0</v>
      </c>
      <c r="N11" s="6">
        <v>0</v>
      </c>
      <c r="O11" s="23">
        <v>5</v>
      </c>
      <c r="P11" s="23">
        <v>0</v>
      </c>
      <c r="Q11" s="23">
        <v>5</v>
      </c>
      <c r="R11" s="9">
        <v>30</v>
      </c>
      <c r="S11" s="6">
        <v>5</v>
      </c>
      <c r="T11" s="6">
        <v>6</v>
      </c>
      <c r="U11" s="10">
        <v>306</v>
      </c>
      <c r="V11" s="11">
        <v>336</v>
      </c>
      <c r="W11" s="11"/>
      <c r="X11" s="6">
        <v>0</v>
      </c>
      <c r="Y11" s="6">
        <v>5</v>
      </c>
      <c r="Z11" s="6">
        <v>5</v>
      </c>
      <c r="AA11" s="6">
        <v>0</v>
      </c>
      <c r="AB11" s="6">
        <v>5</v>
      </c>
      <c r="AC11" s="6">
        <v>5</v>
      </c>
      <c r="AD11" s="6">
        <v>0</v>
      </c>
      <c r="AE11" s="6">
        <v>5</v>
      </c>
      <c r="AF11" s="6">
        <v>5</v>
      </c>
      <c r="AG11" s="6">
        <v>5</v>
      </c>
      <c r="AH11" s="6">
        <v>5</v>
      </c>
      <c r="AI11" s="23">
        <v>5</v>
      </c>
      <c r="AJ11" s="23">
        <v>5</v>
      </c>
      <c r="AK11" s="23">
        <v>5</v>
      </c>
      <c r="AL11" s="24">
        <v>55</v>
      </c>
      <c r="AM11" s="6">
        <v>3</v>
      </c>
      <c r="AN11" s="6">
        <v>35</v>
      </c>
      <c r="AO11" s="22">
        <v>215</v>
      </c>
      <c r="AP11" s="25">
        <v>270</v>
      </c>
      <c r="AQ11" s="25">
        <v>606</v>
      </c>
      <c r="AR11" s="9">
        <v>5</v>
      </c>
      <c r="AS11" s="9" t="s">
        <v>46</v>
      </c>
      <c r="AT11" s="31" t="s">
        <v>78</v>
      </c>
      <c r="AU11" s="32">
        <f t="shared" si="0"/>
        <v>1.518796992481203</v>
      </c>
      <c r="AV11" s="27">
        <v>3</v>
      </c>
    </row>
    <row r="12" spans="1:48" ht="51">
      <c r="A12" s="6">
        <v>2</v>
      </c>
      <c r="B12" s="22" t="s">
        <v>21</v>
      </c>
      <c r="C12" s="8" t="s">
        <v>79</v>
      </c>
      <c r="D12" s="6">
        <v>0</v>
      </c>
      <c r="E12" s="6">
        <v>5</v>
      </c>
      <c r="F12" s="6">
        <v>20</v>
      </c>
      <c r="G12" s="6">
        <v>5</v>
      </c>
      <c r="H12" s="6">
        <v>5</v>
      </c>
      <c r="I12" s="6">
        <v>0</v>
      </c>
      <c r="J12" s="6">
        <v>0</v>
      </c>
      <c r="K12" s="6">
        <v>5</v>
      </c>
      <c r="L12" s="6">
        <v>5</v>
      </c>
      <c r="M12" s="6">
        <v>5</v>
      </c>
      <c r="N12" s="6">
        <v>0</v>
      </c>
      <c r="O12" s="23">
        <v>5</v>
      </c>
      <c r="P12" s="23">
        <v>50</v>
      </c>
      <c r="Q12" s="23">
        <v>50</v>
      </c>
      <c r="R12" s="9">
        <v>155</v>
      </c>
      <c r="S12" s="6">
        <v>3</v>
      </c>
      <c r="T12" s="6">
        <v>26</v>
      </c>
      <c r="U12" s="10">
        <v>206</v>
      </c>
      <c r="V12" s="11">
        <v>361</v>
      </c>
      <c r="W12" s="11"/>
      <c r="X12" s="6">
        <v>0</v>
      </c>
      <c r="Y12" s="6">
        <v>5</v>
      </c>
      <c r="Z12" s="6">
        <v>5</v>
      </c>
      <c r="AA12" s="6">
        <v>5</v>
      </c>
      <c r="AB12" s="6">
        <v>5</v>
      </c>
      <c r="AC12" s="6">
        <v>0</v>
      </c>
      <c r="AD12" s="6">
        <v>0</v>
      </c>
      <c r="AE12" s="6">
        <v>5</v>
      </c>
      <c r="AF12" s="6">
        <v>5</v>
      </c>
      <c r="AG12" s="6">
        <v>0</v>
      </c>
      <c r="AH12" s="6">
        <v>0</v>
      </c>
      <c r="AI12" s="23">
        <v>20</v>
      </c>
      <c r="AJ12" s="23">
        <v>50</v>
      </c>
      <c r="AK12" s="23">
        <v>50</v>
      </c>
      <c r="AL12" s="24">
        <v>150</v>
      </c>
      <c r="AM12" s="6">
        <v>3</v>
      </c>
      <c r="AN12" s="6">
        <v>6</v>
      </c>
      <c r="AO12" s="22">
        <v>186</v>
      </c>
      <c r="AP12" s="25">
        <v>336</v>
      </c>
      <c r="AQ12" s="25">
        <v>697</v>
      </c>
      <c r="AR12" s="9">
        <v>6</v>
      </c>
      <c r="AS12" s="9">
        <v>4</v>
      </c>
      <c r="AT12" s="31" t="s">
        <v>72</v>
      </c>
      <c r="AU12" s="32">
        <f t="shared" si="0"/>
        <v>1.7468671679197996</v>
      </c>
      <c r="AV12" s="27" t="s">
        <v>52</v>
      </c>
    </row>
    <row r="13" spans="1:48" ht="51">
      <c r="A13" s="6">
        <v>20</v>
      </c>
      <c r="B13" s="22" t="s">
        <v>24</v>
      </c>
      <c r="C13" s="8" t="s">
        <v>80</v>
      </c>
      <c r="D13" s="6">
        <v>0</v>
      </c>
      <c r="E13" s="6">
        <v>20</v>
      </c>
      <c r="F13" s="6">
        <v>5</v>
      </c>
      <c r="G13" s="6">
        <v>5</v>
      </c>
      <c r="H13" s="6">
        <v>20</v>
      </c>
      <c r="I13" s="6">
        <v>5</v>
      </c>
      <c r="J13" s="6">
        <v>5</v>
      </c>
      <c r="K13" s="6">
        <v>5</v>
      </c>
      <c r="L13" s="6">
        <v>5</v>
      </c>
      <c r="M13" s="6">
        <v>20</v>
      </c>
      <c r="N13" s="6">
        <v>5</v>
      </c>
      <c r="O13" s="23">
        <v>0</v>
      </c>
      <c r="P13" s="23">
        <v>50</v>
      </c>
      <c r="Q13" s="23">
        <v>50</v>
      </c>
      <c r="R13" s="9">
        <v>195</v>
      </c>
      <c r="S13" s="6">
        <v>3</v>
      </c>
      <c r="T13" s="6">
        <v>18</v>
      </c>
      <c r="U13" s="10">
        <v>198</v>
      </c>
      <c r="V13" s="11">
        <v>393</v>
      </c>
      <c r="W13" s="11"/>
      <c r="X13" s="6">
        <v>0</v>
      </c>
      <c r="Y13" s="6">
        <v>5</v>
      </c>
      <c r="Z13" s="6">
        <v>50</v>
      </c>
      <c r="AA13" s="6">
        <v>5</v>
      </c>
      <c r="AB13" s="6">
        <v>5</v>
      </c>
      <c r="AC13" s="6">
        <v>5</v>
      </c>
      <c r="AD13" s="6">
        <v>5</v>
      </c>
      <c r="AE13" s="6">
        <v>5</v>
      </c>
      <c r="AF13" s="6">
        <v>0</v>
      </c>
      <c r="AG13" s="6">
        <v>20</v>
      </c>
      <c r="AH13" s="6">
        <v>5</v>
      </c>
      <c r="AI13" s="23">
        <v>5</v>
      </c>
      <c r="AJ13" s="23">
        <v>50</v>
      </c>
      <c r="AK13" s="23">
        <v>50</v>
      </c>
      <c r="AL13" s="24">
        <v>210</v>
      </c>
      <c r="AM13" s="6">
        <v>3</v>
      </c>
      <c r="AN13" s="6">
        <v>19</v>
      </c>
      <c r="AO13" s="22">
        <v>199</v>
      </c>
      <c r="AP13" s="25">
        <v>409</v>
      </c>
      <c r="AQ13" s="25">
        <v>802</v>
      </c>
      <c r="AR13" s="9">
        <v>7</v>
      </c>
      <c r="AS13" s="9">
        <v>5</v>
      </c>
      <c r="AT13" s="31" t="s">
        <v>72</v>
      </c>
      <c r="AU13" s="32">
        <f t="shared" si="0"/>
        <v>2.010025062656642</v>
      </c>
      <c r="AV13" s="27" t="s">
        <v>52</v>
      </c>
    </row>
    <row r="14" spans="1:48" ht="51">
      <c r="A14" s="6">
        <v>22</v>
      </c>
      <c r="B14" s="22">
        <v>0</v>
      </c>
      <c r="C14" s="8" t="s">
        <v>81</v>
      </c>
      <c r="D14" s="6">
        <v>0</v>
      </c>
      <c r="E14" s="6">
        <v>5</v>
      </c>
      <c r="F14" s="6">
        <v>5</v>
      </c>
      <c r="G14" s="6">
        <v>5</v>
      </c>
      <c r="H14" s="6">
        <v>50</v>
      </c>
      <c r="I14" s="6">
        <v>5</v>
      </c>
      <c r="J14" s="6">
        <v>5</v>
      </c>
      <c r="K14" s="6">
        <v>5</v>
      </c>
      <c r="L14" s="6">
        <v>5</v>
      </c>
      <c r="M14" s="6">
        <v>5</v>
      </c>
      <c r="N14" s="6">
        <v>5</v>
      </c>
      <c r="O14" s="23">
        <v>5</v>
      </c>
      <c r="P14" s="23">
        <v>50</v>
      </c>
      <c r="Q14" s="23">
        <v>50</v>
      </c>
      <c r="R14" s="9">
        <v>200</v>
      </c>
      <c r="S14" s="6">
        <v>2</v>
      </c>
      <c r="T14" s="6">
        <v>51</v>
      </c>
      <c r="U14" s="10">
        <v>171</v>
      </c>
      <c r="V14" s="11">
        <v>371</v>
      </c>
      <c r="W14" s="11"/>
      <c r="X14" s="6">
        <v>5</v>
      </c>
      <c r="Y14" s="6">
        <v>5</v>
      </c>
      <c r="Z14" s="6">
        <v>5</v>
      </c>
      <c r="AA14" s="6">
        <v>5</v>
      </c>
      <c r="AB14" s="6">
        <v>50</v>
      </c>
      <c r="AC14" s="6">
        <v>5</v>
      </c>
      <c r="AD14" s="6">
        <v>5</v>
      </c>
      <c r="AE14" s="6">
        <v>5</v>
      </c>
      <c r="AF14" s="6">
        <v>150</v>
      </c>
      <c r="AG14" s="6">
        <v>5</v>
      </c>
      <c r="AH14" s="6">
        <v>0</v>
      </c>
      <c r="AI14" s="23">
        <v>20</v>
      </c>
      <c r="AJ14" s="23">
        <v>50</v>
      </c>
      <c r="AK14" s="23">
        <v>50</v>
      </c>
      <c r="AL14" s="24">
        <v>360</v>
      </c>
      <c r="AM14" s="6">
        <v>3</v>
      </c>
      <c r="AN14" s="6">
        <v>0</v>
      </c>
      <c r="AO14" s="22">
        <v>180</v>
      </c>
      <c r="AP14" s="25">
        <v>540</v>
      </c>
      <c r="AQ14" s="25">
        <v>911</v>
      </c>
      <c r="AR14" s="9">
        <v>8</v>
      </c>
      <c r="AS14" s="9" t="s">
        <v>46</v>
      </c>
      <c r="AT14" s="31" t="s">
        <v>82</v>
      </c>
      <c r="AU14" s="32">
        <f t="shared" si="0"/>
        <v>2.2832080200501252</v>
      </c>
      <c r="AV14" s="27" t="s">
        <v>52</v>
      </c>
    </row>
    <row r="15" spans="1:48" ht="51">
      <c r="A15" s="6">
        <v>49</v>
      </c>
      <c r="B15" s="22" t="s">
        <v>27</v>
      </c>
      <c r="C15" s="8" t="s">
        <v>83</v>
      </c>
      <c r="D15" s="6">
        <v>0</v>
      </c>
      <c r="E15" s="6">
        <v>0</v>
      </c>
      <c r="F15" s="6">
        <v>5</v>
      </c>
      <c r="G15" s="6">
        <v>5</v>
      </c>
      <c r="H15" s="6">
        <v>5</v>
      </c>
      <c r="I15" s="6">
        <v>5</v>
      </c>
      <c r="J15" s="6">
        <v>5</v>
      </c>
      <c r="K15" s="6">
        <v>5</v>
      </c>
      <c r="L15" s="6">
        <v>5</v>
      </c>
      <c r="M15" s="6">
        <v>5</v>
      </c>
      <c r="N15" s="6">
        <v>0</v>
      </c>
      <c r="O15" s="23">
        <v>5</v>
      </c>
      <c r="P15" s="23">
        <v>5</v>
      </c>
      <c r="Q15" s="23">
        <v>50</v>
      </c>
      <c r="R15" s="9">
        <v>100</v>
      </c>
      <c r="S15" s="6">
        <v>4</v>
      </c>
      <c r="T15" s="6">
        <v>12</v>
      </c>
      <c r="U15" s="10">
        <v>252</v>
      </c>
      <c r="V15" s="11">
        <v>352</v>
      </c>
      <c r="W15" s="11"/>
      <c r="X15" s="6">
        <v>5</v>
      </c>
      <c r="Y15" s="6">
        <v>5</v>
      </c>
      <c r="Z15" s="6">
        <v>50</v>
      </c>
      <c r="AA15" s="6">
        <v>50</v>
      </c>
      <c r="AB15" s="6">
        <v>5</v>
      </c>
      <c r="AC15" s="6">
        <v>0</v>
      </c>
      <c r="AD15" s="6">
        <v>0</v>
      </c>
      <c r="AE15" s="6">
        <v>0</v>
      </c>
      <c r="AF15" s="6">
        <v>150</v>
      </c>
      <c r="AG15" s="6">
        <v>5</v>
      </c>
      <c r="AH15" s="6">
        <v>0</v>
      </c>
      <c r="AI15" s="23">
        <v>0</v>
      </c>
      <c r="AJ15" s="23">
        <v>50</v>
      </c>
      <c r="AK15" s="23">
        <v>50</v>
      </c>
      <c r="AL15" s="24">
        <v>370</v>
      </c>
      <c r="AM15" s="6">
        <v>3</v>
      </c>
      <c r="AN15" s="6">
        <v>24</v>
      </c>
      <c r="AO15" s="22">
        <v>204</v>
      </c>
      <c r="AP15" s="25">
        <v>574</v>
      </c>
      <c r="AQ15" s="25">
        <v>926</v>
      </c>
      <c r="AR15" s="9">
        <v>9</v>
      </c>
      <c r="AS15" s="9">
        <v>6</v>
      </c>
      <c r="AT15" s="31" t="s">
        <v>72</v>
      </c>
      <c r="AU15" s="32">
        <f t="shared" si="0"/>
        <v>2.3208020050125313</v>
      </c>
      <c r="AV15" s="27" t="s">
        <v>52</v>
      </c>
    </row>
    <row r="16" spans="1:48" ht="51">
      <c r="A16" s="6">
        <v>29</v>
      </c>
      <c r="B16" s="22" t="s">
        <v>30</v>
      </c>
      <c r="C16" s="8" t="s">
        <v>84</v>
      </c>
      <c r="D16" s="6">
        <v>0</v>
      </c>
      <c r="E16" s="6">
        <v>5</v>
      </c>
      <c r="F16" s="6">
        <v>5</v>
      </c>
      <c r="G16" s="6">
        <v>5</v>
      </c>
      <c r="H16" s="6">
        <v>50</v>
      </c>
      <c r="I16" s="6">
        <v>50</v>
      </c>
      <c r="J16" s="6">
        <v>50</v>
      </c>
      <c r="K16" s="6">
        <v>150</v>
      </c>
      <c r="L16" s="6">
        <v>20</v>
      </c>
      <c r="M16" s="6">
        <v>20</v>
      </c>
      <c r="N16" s="6">
        <v>50</v>
      </c>
      <c r="O16" s="23">
        <v>5</v>
      </c>
      <c r="P16" s="23">
        <v>50</v>
      </c>
      <c r="Q16" s="23">
        <v>50</v>
      </c>
      <c r="R16" s="9">
        <v>510</v>
      </c>
      <c r="S16" s="6">
        <v>3</v>
      </c>
      <c r="T16" s="6">
        <v>30</v>
      </c>
      <c r="U16" s="10">
        <v>210</v>
      </c>
      <c r="V16" s="11">
        <v>720</v>
      </c>
      <c r="W16" s="11"/>
      <c r="X16" s="6">
        <v>0</v>
      </c>
      <c r="Y16" s="6">
        <v>5</v>
      </c>
      <c r="Z16" s="6">
        <v>5</v>
      </c>
      <c r="AA16" s="6">
        <v>0</v>
      </c>
      <c r="AB16" s="6">
        <v>5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23">
        <v>5</v>
      </c>
      <c r="AJ16" s="23">
        <v>5</v>
      </c>
      <c r="AK16" s="23">
        <v>50</v>
      </c>
      <c r="AL16" s="24">
        <v>75</v>
      </c>
      <c r="AM16" s="6">
        <v>2</v>
      </c>
      <c r="AN16" s="6">
        <v>52</v>
      </c>
      <c r="AO16" s="22">
        <v>172</v>
      </c>
      <c r="AP16" s="25">
        <v>247</v>
      </c>
      <c r="AQ16" s="25">
        <v>967</v>
      </c>
      <c r="AR16" s="9">
        <v>10</v>
      </c>
      <c r="AS16" s="9">
        <v>7</v>
      </c>
      <c r="AT16" s="31" t="s">
        <v>85</v>
      </c>
      <c r="AU16" s="32">
        <f t="shared" si="0"/>
        <v>2.4235588972431077</v>
      </c>
      <c r="AV16" s="27" t="s">
        <v>52</v>
      </c>
    </row>
    <row r="17" spans="1:48" ht="51">
      <c r="A17" s="6">
        <v>36</v>
      </c>
      <c r="B17" s="22">
        <v>0</v>
      </c>
      <c r="C17" s="8" t="s">
        <v>86</v>
      </c>
      <c r="D17" s="6">
        <v>0</v>
      </c>
      <c r="E17" s="6">
        <v>5</v>
      </c>
      <c r="F17" s="6">
        <v>5</v>
      </c>
      <c r="G17" s="6">
        <v>0</v>
      </c>
      <c r="H17" s="6">
        <v>50</v>
      </c>
      <c r="I17" s="6">
        <v>5</v>
      </c>
      <c r="J17" s="6">
        <v>0</v>
      </c>
      <c r="K17" s="6">
        <v>5</v>
      </c>
      <c r="L17" s="6">
        <v>150</v>
      </c>
      <c r="M17" s="6">
        <v>5</v>
      </c>
      <c r="N17" s="6">
        <v>0</v>
      </c>
      <c r="O17" s="23">
        <v>0</v>
      </c>
      <c r="P17" s="23">
        <v>50</v>
      </c>
      <c r="Q17" s="23">
        <v>50</v>
      </c>
      <c r="R17" s="9">
        <v>325</v>
      </c>
      <c r="S17" s="6">
        <v>3</v>
      </c>
      <c r="T17" s="6">
        <v>56</v>
      </c>
      <c r="U17" s="10">
        <v>236</v>
      </c>
      <c r="V17" s="11">
        <v>561</v>
      </c>
      <c r="W17" s="11"/>
      <c r="X17" s="6">
        <v>0</v>
      </c>
      <c r="Y17" s="6">
        <v>5</v>
      </c>
      <c r="Z17" s="6">
        <v>5</v>
      </c>
      <c r="AA17" s="6">
        <v>5</v>
      </c>
      <c r="AB17" s="6">
        <v>5</v>
      </c>
      <c r="AC17" s="6">
        <v>5</v>
      </c>
      <c r="AD17" s="6">
        <v>0</v>
      </c>
      <c r="AE17" s="6">
        <v>5</v>
      </c>
      <c r="AF17" s="6">
        <v>150</v>
      </c>
      <c r="AG17" s="6">
        <v>50</v>
      </c>
      <c r="AH17" s="6">
        <v>0</v>
      </c>
      <c r="AI17" s="23">
        <v>5</v>
      </c>
      <c r="AJ17" s="23">
        <v>50</v>
      </c>
      <c r="AK17" s="23">
        <v>50</v>
      </c>
      <c r="AL17" s="24">
        <v>335</v>
      </c>
      <c r="AM17" s="6">
        <v>3</v>
      </c>
      <c r="AN17" s="6">
        <v>4</v>
      </c>
      <c r="AO17" s="22">
        <v>184</v>
      </c>
      <c r="AP17" s="25">
        <v>519</v>
      </c>
      <c r="AQ17" s="25">
        <v>1080</v>
      </c>
      <c r="AR17" s="9">
        <v>11</v>
      </c>
      <c r="AS17" s="9" t="s">
        <v>46</v>
      </c>
      <c r="AT17" s="31" t="s">
        <v>87</v>
      </c>
      <c r="AU17" s="32">
        <f t="shared" si="0"/>
        <v>2.706766917293233</v>
      </c>
      <c r="AV17" s="27" t="s">
        <v>52</v>
      </c>
    </row>
    <row r="18" spans="1:48" ht="51">
      <c r="A18" s="6">
        <v>23</v>
      </c>
      <c r="B18" s="22">
        <v>0</v>
      </c>
      <c r="C18" s="8" t="s">
        <v>88</v>
      </c>
      <c r="D18" s="6">
        <v>5</v>
      </c>
      <c r="E18" s="6">
        <v>20</v>
      </c>
      <c r="F18" s="23">
        <v>5</v>
      </c>
      <c r="G18" s="6">
        <v>5</v>
      </c>
      <c r="H18" s="6">
        <v>5</v>
      </c>
      <c r="I18" s="6">
        <v>50</v>
      </c>
      <c r="J18" s="6">
        <v>5</v>
      </c>
      <c r="K18" s="6">
        <v>5</v>
      </c>
      <c r="L18" s="6">
        <v>150</v>
      </c>
      <c r="M18" s="6">
        <v>50</v>
      </c>
      <c r="N18" s="6">
        <v>0</v>
      </c>
      <c r="O18" s="23">
        <v>0</v>
      </c>
      <c r="P18" s="23">
        <v>50</v>
      </c>
      <c r="Q18" s="23">
        <v>50</v>
      </c>
      <c r="R18" s="9">
        <v>400</v>
      </c>
      <c r="S18" s="6">
        <v>3</v>
      </c>
      <c r="T18" s="6">
        <v>23</v>
      </c>
      <c r="U18" s="10">
        <v>203</v>
      </c>
      <c r="V18" s="11">
        <v>603</v>
      </c>
      <c r="W18" s="11"/>
      <c r="X18" s="6">
        <v>5</v>
      </c>
      <c r="Y18" s="6">
        <v>5</v>
      </c>
      <c r="Z18" s="6">
        <v>50</v>
      </c>
      <c r="AA18" s="6">
        <v>50</v>
      </c>
      <c r="AB18" s="6">
        <v>50</v>
      </c>
      <c r="AC18" s="6">
        <v>5</v>
      </c>
      <c r="AD18" s="6">
        <v>5</v>
      </c>
      <c r="AE18" s="6">
        <v>20</v>
      </c>
      <c r="AF18" s="6">
        <v>150</v>
      </c>
      <c r="AG18" s="6">
        <v>5</v>
      </c>
      <c r="AH18" s="6">
        <v>5</v>
      </c>
      <c r="AI18" s="23">
        <v>20</v>
      </c>
      <c r="AJ18" s="23">
        <v>50</v>
      </c>
      <c r="AK18" s="23">
        <v>50</v>
      </c>
      <c r="AL18" s="24">
        <v>470</v>
      </c>
      <c r="AM18" s="6">
        <v>2</v>
      </c>
      <c r="AN18" s="6">
        <v>30</v>
      </c>
      <c r="AO18" s="22">
        <v>150</v>
      </c>
      <c r="AP18" s="25">
        <v>620</v>
      </c>
      <c r="AQ18" s="25">
        <v>1223</v>
      </c>
      <c r="AR18" s="9">
        <v>12</v>
      </c>
      <c r="AS18" s="9" t="s">
        <v>46</v>
      </c>
      <c r="AT18" s="31" t="s">
        <v>89</v>
      </c>
      <c r="AU18" s="32">
        <f t="shared" si="0"/>
        <v>3.0651629072681703</v>
      </c>
      <c r="AV18" s="27" t="s">
        <v>52</v>
      </c>
    </row>
    <row r="21" spans="45:46" ht="15">
      <c r="AS21" s="12" t="s">
        <v>60</v>
      </c>
      <c r="AT21">
        <f>(30+10+2+4+11+4)*2</f>
        <v>122</v>
      </c>
    </row>
    <row r="22" spans="45:46" ht="15">
      <c r="AS22" s="12" t="s">
        <v>61</v>
      </c>
      <c r="AT22" s="30">
        <v>1.05</v>
      </c>
    </row>
    <row r="23" spans="45:46" ht="15">
      <c r="AS23" s="12" t="s">
        <v>90</v>
      </c>
      <c r="AT23" s="30">
        <v>1.23</v>
      </c>
    </row>
    <row r="24" spans="45:46" ht="15">
      <c r="AS24" s="12" t="s">
        <v>91</v>
      </c>
      <c r="AT24" s="30">
        <v>1.58</v>
      </c>
    </row>
    <row r="28" ht="15">
      <c r="AF28" s="12" t="s">
        <v>92</v>
      </c>
    </row>
  </sheetData>
  <sheetProtection/>
  <mergeCells count="14">
    <mergeCell ref="AS5:AS6"/>
    <mergeCell ref="AT5:AT6"/>
    <mergeCell ref="AU5:AU6"/>
    <mergeCell ref="AV5:AV6"/>
    <mergeCell ref="Q3:AH3"/>
    <mergeCell ref="Q2:AH2"/>
    <mergeCell ref="A1:AS1"/>
    <mergeCell ref="A5:A6"/>
    <mergeCell ref="B5:B6"/>
    <mergeCell ref="C5:C6"/>
    <mergeCell ref="D5:V5"/>
    <mergeCell ref="X5:AP5"/>
    <mergeCell ref="AQ5:AQ6"/>
    <mergeCell ref="AR5:AR6"/>
  </mergeCells>
  <dataValidations count="3">
    <dataValidation type="whole" operator="lessThanOrEqual" allowBlank="1" showInputMessage="1" showErrorMessage="1" sqref="AN7:AN18">
      <formula1>59</formula1>
    </dataValidation>
    <dataValidation type="whole" allowBlank="1" showInputMessage="1" showErrorMessage="1" sqref="T7:T18">
      <formula1>0</formula1>
      <formula2>59</formula2>
    </dataValidation>
    <dataValidation operator="lessThanOrEqual" allowBlank="1" showInputMessage="1" showErrorMessage="1" sqref="AN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140625" style="12" customWidth="1"/>
    <col min="2" max="2" width="10.421875" style="12" customWidth="1"/>
    <col min="3" max="3" width="32.57421875" style="12" customWidth="1"/>
    <col min="4" max="11" width="3.7109375" style="12" customWidth="1"/>
    <col min="12" max="12" width="6.00390625" style="12" customWidth="1"/>
    <col min="13" max="13" width="4.00390625" style="12" customWidth="1"/>
    <col min="14" max="17" width="3.7109375" style="12" customWidth="1"/>
    <col min="18" max="18" width="10.00390625" style="12" customWidth="1"/>
    <col min="19" max="20" width="9.140625" style="12" customWidth="1"/>
    <col min="21" max="21" width="11.140625" style="12" customWidth="1"/>
    <col min="22" max="22" width="11.00390625" style="12" customWidth="1"/>
    <col min="23" max="23" width="3.421875" style="12" customWidth="1"/>
    <col min="24" max="24" width="4.00390625" style="12" customWidth="1"/>
    <col min="25" max="26" width="3.7109375" style="12" customWidth="1"/>
    <col min="27" max="27" width="4.57421875" style="12" customWidth="1"/>
    <col min="28" max="30" width="3.7109375" style="12" customWidth="1"/>
    <col min="31" max="31" width="5.28125" style="12" customWidth="1"/>
    <col min="32" max="32" width="4.57421875" style="12" customWidth="1"/>
    <col min="33" max="33" width="4.7109375" style="12" customWidth="1"/>
    <col min="34" max="37" width="3.7109375" style="12" customWidth="1"/>
    <col min="38" max="38" width="9.57421875" style="12" customWidth="1"/>
    <col min="39" max="39" width="9.00390625" style="12" customWidth="1"/>
    <col min="40" max="40" width="9.140625" style="12" customWidth="1"/>
    <col min="41" max="41" width="10.8515625" style="12" customWidth="1"/>
    <col min="42" max="42" width="12.57421875" style="12" customWidth="1"/>
    <col min="43" max="43" width="11.57421875" style="12" customWidth="1"/>
    <col min="44" max="44" width="13.421875" style="12" customWidth="1"/>
  </cols>
  <sheetData>
    <row r="1" spans="1:44" ht="2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</row>
    <row r="2" spans="1:44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2" t="s">
        <v>32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2" t="s">
        <v>33</v>
      </c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1">
      <c r="A4" s="13" t="s">
        <v>35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7" ht="15" customHeight="1">
      <c r="A5" s="76" t="s">
        <v>1</v>
      </c>
      <c r="B5" s="78" t="s">
        <v>2</v>
      </c>
      <c r="C5" s="79" t="s">
        <v>3</v>
      </c>
      <c r="D5" s="81" t="s">
        <v>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17"/>
      <c r="X5" s="81" t="s">
        <v>36</v>
      </c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3" t="s">
        <v>37</v>
      </c>
      <c r="AR5" s="79" t="s">
        <v>38</v>
      </c>
      <c r="AS5" s="77" t="s">
        <v>39</v>
      </c>
      <c r="AT5" s="80" t="s">
        <v>40</v>
      </c>
      <c r="AU5" s="80" t="s">
        <v>41</v>
      </c>
    </row>
    <row r="6" spans="1:47" ht="38.25">
      <c r="A6" s="77"/>
      <c r="B6" s="77"/>
      <c r="C6" s="80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3" t="s">
        <v>6</v>
      </c>
      <c r="S6" s="2" t="s">
        <v>7</v>
      </c>
      <c r="T6" s="2" t="s">
        <v>8</v>
      </c>
      <c r="U6" s="4" t="s">
        <v>9</v>
      </c>
      <c r="V6" s="5" t="s">
        <v>10</v>
      </c>
      <c r="W6" s="5"/>
      <c r="X6" s="2">
        <v>1</v>
      </c>
      <c r="Y6" s="2">
        <v>2</v>
      </c>
      <c r="Z6" s="2">
        <v>3</v>
      </c>
      <c r="AA6" s="2">
        <v>4</v>
      </c>
      <c r="AB6" s="2">
        <v>5</v>
      </c>
      <c r="AC6" s="2">
        <v>6</v>
      </c>
      <c r="AD6" s="2">
        <v>7</v>
      </c>
      <c r="AE6" s="2">
        <v>8</v>
      </c>
      <c r="AF6" s="2">
        <v>9</v>
      </c>
      <c r="AG6" s="2">
        <v>10</v>
      </c>
      <c r="AH6" s="2">
        <v>11</v>
      </c>
      <c r="AI6" s="2">
        <v>12</v>
      </c>
      <c r="AJ6" s="2">
        <v>13</v>
      </c>
      <c r="AK6" s="2">
        <v>14</v>
      </c>
      <c r="AL6" s="19" t="s">
        <v>6</v>
      </c>
      <c r="AM6" s="2" t="s">
        <v>42</v>
      </c>
      <c r="AN6" s="2" t="s">
        <v>43</v>
      </c>
      <c r="AO6" s="20" t="s">
        <v>9</v>
      </c>
      <c r="AP6" s="21" t="s">
        <v>10</v>
      </c>
      <c r="AQ6" s="80"/>
      <c r="AR6" s="80"/>
      <c r="AS6" s="84"/>
      <c r="AT6" s="85"/>
      <c r="AU6" s="85"/>
    </row>
    <row r="7" spans="1:47" ht="15">
      <c r="A7" s="6">
        <v>12</v>
      </c>
      <c r="B7" s="22">
        <v>0</v>
      </c>
      <c r="C7" s="8" t="s">
        <v>44</v>
      </c>
      <c r="D7" s="6">
        <v>5</v>
      </c>
      <c r="E7" s="6">
        <v>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23">
        <v>0</v>
      </c>
      <c r="P7" s="23">
        <v>0</v>
      </c>
      <c r="Q7" s="23">
        <v>0</v>
      </c>
      <c r="R7" s="9">
        <v>10</v>
      </c>
      <c r="S7" s="6">
        <v>2</v>
      </c>
      <c r="T7" s="6">
        <v>59</v>
      </c>
      <c r="U7" s="10">
        <v>179</v>
      </c>
      <c r="V7" s="11">
        <v>189</v>
      </c>
      <c r="W7" s="11"/>
      <c r="X7" s="6">
        <v>0</v>
      </c>
      <c r="Y7" s="6">
        <v>0</v>
      </c>
      <c r="Z7" s="6">
        <v>5</v>
      </c>
      <c r="AA7" s="6">
        <v>0</v>
      </c>
      <c r="AB7" s="6">
        <v>0</v>
      </c>
      <c r="AC7" s="6">
        <v>0</v>
      </c>
      <c r="AD7" s="6">
        <v>0</v>
      </c>
      <c r="AE7" s="6">
        <v>5</v>
      </c>
      <c r="AF7" s="6">
        <v>0</v>
      </c>
      <c r="AG7" s="6">
        <v>0</v>
      </c>
      <c r="AH7" s="6">
        <v>0</v>
      </c>
      <c r="AI7" s="23">
        <v>0</v>
      </c>
      <c r="AJ7" s="23">
        <v>0</v>
      </c>
      <c r="AK7" s="23">
        <v>0</v>
      </c>
      <c r="AL7" s="24">
        <v>10</v>
      </c>
      <c r="AM7" s="6">
        <v>2</v>
      </c>
      <c r="AN7" s="6">
        <v>56</v>
      </c>
      <c r="AO7" s="22">
        <v>176</v>
      </c>
      <c r="AP7" s="25">
        <v>186</v>
      </c>
      <c r="AQ7" s="25">
        <v>375</v>
      </c>
      <c r="AR7" s="9">
        <v>1</v>
      </c>
      <c r="AS7" s="9">
        <v>2</v>
      </c>
      <c r="AT7" s="26">
        <f>AQ7/$AQ$7</f>
        <v>1</v>
      </c>
      <c r="AU7" s="27">
        <v>1</v>
      </c>
    </row>
    <row r="8" spans="1:47" ht="15">
      <c r="A8" s="6">
        <v>10</v>
      </c>
      <c r="B8" s="22">
        <v>0</v>
      </c>
      <c r="C8" s="8" t="s">
        <v>45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23">
        <v>0</v>
      </c>
      <c r="P8" s="23">
        <v>0</v>
      </c>
      <c r="Q8" s="23">
        <v>0</v>
      </c>
      <c r="R8" s="9" t="s">
        <v>46</v>
      </c>
      <c r="S8" s="6">
        <v>2</v>
      </c>
      <c r="T8" s="6">
        <v>49</v>
      </c>
      <c r="U8" s="10">
        <v>169</v>
      </c>
      <c r="V8" s="11">
        <v>169</v>
      </c>
      <c r="W8" s="11"/>
      <c r="X8" s="6">
        <v>0</v>
      </c>
      <c r="Y8" s="6">
        <v>5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23">
        <v>0</v>
      </c>
      <c r="AJ8" s="23">
        <v>0</v>
      </c>
      <c r="AK8" s="23">
        <v>0</v>
      </c>
      <c r="AL8" s="24">
        <v>5</v>
      </c>
      <c r="AM8" s="6">
        <v>3</v>
      </c>
      <c r="AN8" s="6">
        <v>26</v>
      </c>
      <c r="AO8" s="22">
        <v>206</v>
      </c>
      <c r="AP8" s="25">
        <v>211</v>
      </c>
      <c r="AQ8" s="25">
        <v>380</v>
      </c>
      <c r="AR8" s="9">
        <v>2</v>
      </c>
      <c r="AS8" s="9">
        <v>1</v>
      </c>
      <c r="AT8" s="26">
        <f aca="true" t="shared" si="0" ref="AT8:AT20">AQ8/$AQ$7</f>
        <v>1.0133333333333334</v>
      </c>
      <c r="AU8" s="27">
        <v>1</v>
      </c>
    </row>
    <row r="9" spans="1:47" ht="15">
      <c r="A9" s="28">
        <v>0</v>
      </c>
      <c r="B9" s="22">
        <v>0</v>
      </c>
      <c r="C9" s="8" t="s">
        <v>47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5</v>
      </c>
      <c r="M9" s="6">
        <v>0</v>
      </c>
      <c r="N9" s="6">
        <v>0</v>
      </c>
      <c r="O9" s="23">
        <v>0</v>
      </c>
      <c r="P9" s="23">
        <v>5</v>
      </c>
      <c r="Q9" s="23">
        <v>0</v>
      </c>
      <c r="R9" s="9">
        <v>10</v>
      </c>
      <c r="S9" s="6">
        <v>3</v>
      </c>
      <c r="T9" s="6">
        <v>21</v>
      </c>
      <c r="U9" s="10">
        <v>201</v>
      </c>
      <c r="V9" s="11">
        <v>211</v>
      </c>
      <c r="W9" s="11"/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23">
        <v>0</v>
      </c>
      <c r="AJ9" s="23">
        <v>50</v>
      </c>
      <c r="AK9" s="23">
        <v>0</v>
      </c>
      <c r="AL9" s="24">
        <v>50</v>
      </c>
      <c r="AM9" s="6">
        <v>3</v>
      </c>
      <c r="AN9" s="6">
        <v>18</v>
      </c>
      <c r="AO9" s="22">
        <v>198</v>
      </c>
      <c r="AP9" s="25">
        <v>248</v>
      </c>
      <c r="AQ9" s="25">
        <v>459</v>
      </c>
      <c r="AR9" s="9">
        <v>3</v>
      </c>
      <c r="AS9" s="9">
        <v>2</v>
      </c>
      <c r="AT9" s="26">
        <f t="shared" si="0"/>
        <v>1.224</v>
      </c>
      <c r="AU9" s="27">
        <v>3</v>
      </c>
    </row>
    <row r="10" spans="1:47" ht="15">
      <c r="A10" s="6">
        <v>44</v>
      </c>
      <c r="B10" s="22">
        <v>0</v>
      </c>
      <c r="C10" s="8" t="s">
        <v>48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5</v>
      </c>
      <c r="L10" s="6">
        <v>5</v>
      </c>
      <c r="M10" s="6">
        <v>0</v>
      </c>
      <c r="N10" s="6">
        <v>0</v>
      </c>
      <c r="O10" s="23">
        <v>5</v>
      </c>
      <c r="P10" s="23">
        <v>5</v>
      </c>
      <c r="Q10" s="23">
        <v>50</v>
      </c>
      <c r="R10" s="9">
        <v>70</v>
      </c>
      <c r="S10" s="6">
        <v>3</v>
      </c>
      <c r="T10" s="6">
        <v>6</v>
      </c>
      <c r="U10" s="10">
        <v>186</v>
      </c>
      <c r="V10" s="11">
        <v>256</v>
      </c>
      <c r="W10" s="11"/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23">
        <v>0</v>
      </c>
      <c r="AJ10" s="23">
        <v>0</v>
      </c>
      <c r="AK10" s="23">
        <v>50</v>
      </c>
      <c r="AL10" s="24">
        <v>50</v>
      </c>
      <c r="AM10" s="6">
        <v>2</v>
      </c>
      <c r="AN10" s="6">
        <v>55</v>
      </c>
      <c r="AO10" s="22">
        <v>175</v>
      </c>
      <c r="AP10" s="25">
        <v>225</v>
      </c>
      <c r="AQ10" s="25">
        <v>481</v>
      </c>
      <c r="AR10" s="9">
        <v>4</v>
      </c>
      <c r="AS10" s="9">
        <v>2</v>
      </c>
      <c r="AT10" s="26">
        <f t="shared" si="0"/>
        <v>1.2826666666666666</v>
      </c>
      <c r="AU10" s="27">
        <v>3</v>
      </c>
    </row>
    <row r="11" spans="1:47" ht="15">
      <c r="A11" s="6">
        <v>40</v>
      </c>
      <c r="B11" s="22">
        <v>0</v>
      </c>
      <c r="C11" s="8" t="s">
        <v>49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23">
        <v>0</v>
      </c>
      <c r="P11" s="23">
        <v>50</v>
      </c>
      <c r="Q11" s="23">
        <v>50</v>
      </c>
      <c r="R11" s="9">
        <v>100</v>
      </c>
      <c r="S11" s="6">
        <v>3</v>
      </c>
      <c r="T11" s="6">
        <v>45</v>
      </c>
      <c r="U11" s="10">
        <v>225</v>
      </c>
      <c r="V11" s="11">
        <v>325</v>
      </c>
      <c r="W11" s="11"/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5</v>
      </c>
      <c r="AI11" s="23">
        <v>5</v>
      </c>
      <c r="AJ11" s="23">
        <v>0</v>
      </c>
      <c r="AK11" s="23">
        <v>0</v>
      </c>
      <c r="AL11" s="24">
        <v>10</v>
      </c>
      <c r="AM11" s="6">
        <v>2</v>
      </c>
      <c r="AN11" s="6">
        <v>39</v>
      </c>
      <c r="AO11" s="22">
        <v>159</v>
      </c>
      <c r="AP11" s="25">
        <v>169</v>
      </c>
      <c r="AQ11" s="25">
        <v>494</v>
      </c>
      <c r="AR11" s="9">
        <v>5</v>
      </c>
      <c r="AS11" s="9">
        <v>3</v>
      </c>
      <c r="AT11" s="26">
        <f t="shared" si="0"/>
        <v>1.3173333333333332</v>
      </c>
      <c r="AU11" s="27">
        <v>3</v>
      </c>
    </row>
    <row r="12" spans="1:47" ht="15">
      <c r="A12" s="6">
        <v>39</v>
      </c>
      <c r="B12" s="22">
        <v>0</v>
      </c>
      <c r="C12" s="8" t="s">
        <v>50</v>
      </c>
      <c r="D12" s="6">
        <v>0</v>
      </c>
      <c r="E12" s="6">
        <v>0</v>
      </c>
      <c r="F12" s="6">
        <v>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23">
        <v>0</v>
      </c>
      <c r="P12" s="23">
        <v>50</v>
      </c>
      <c r="Q12" s="23">
        <v>50</v>
      </c>
      <c r="R12" s="9">
        <v>105</v>
      </c>
      <c r="S12" s="6">
        <v>3</v>
      </c>
      <c r="T12" s="6">
        <v>1</v>
      </c>
      <c r="U12" s="10">
        <v>181</v>
      </c>
      <c r="V12" s="11">
        <v>286</v>
      </c>
      <c r="W12" s="11"/>
      <c r="X12" s="6">
        <v>0</v>
      </c>
      <c r="Y12" s="6">
        <v>5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23">
        <v>0</v>
      </c>
      <c r="AJ12" s="23">
        <v>50</v>
      </c>
      <c r="AK12" s="23">
        <v>0</v>
      </c>
      <c r="AL12" s="24">
        <v>55</v>
      </c>
      <c r="AM12" s="6">
        <v>3</v>
      </c>
      <c r="AN12" s="6">
        <v>22</v>
      </c>
      <c r="AO12" s="22">
        <v>202</v>
      </c>
      <c r="AP12" s="25">
        <v>257</v>
      </c>
      <c r="AQ12" s="25">
        <v>543</v>
      </c>
      <c r="AR12" s="9">
        <v>6</v>
      </c>
      <c r="AS12" s="9">
        <v>3</v>
      </c>
      <c r="AT12" s="26">
        <f t="shared" si="0"/>
        <v>1.448</v>
      </c>
      <c r="AU12" s="27">
        <v>3</v>
      </c>
    </row>
    <row r="13" spans="1:47" ht="15">
      <c r="A13" s="6">
        <v>37</v>
      </c>
      <c r="B13" s="22">
        <v>0</v>
      </c>
      <c r="C13" s="8" t="s">
        <v>51</v>
      </c>
      <c r="D13" s="6">
        <v>0</v>
      </c>
      <c r="E13" s="6">
        <v>0</v>
      </c>
      <c r="F13" s="6">
        <v>0</v>
      </c>
      <c r="G13" s="6">
        <v>5</v>
      </c>
      <c r="H13" s="6">
        <v>0</v>
      </c>
      <c r="I13" s="6">
        <v>0</v>
      </c>
      <c r="J13" s="6">
        <v>0</v>
      </c>
      <c r="K13" s="6">
        <v>0</v>
      </c>
      <c r="L13" s="6">
        <v>150</v>
      </c>
      <c r="M13" s="6">
        <v>0</v>
      </c>
      <c r="N13" s="6">
        <v>0</v>
      </c>
      <c r="O13" s="23">
        <v>5</v>
      </c>
      <c r="P13" s="23">
        <v>5</v>
      </c>
      <c r="Q13" s="23">
        <v>50</v>
      </c>
      <c r="R13" s="9">
        <v>215</v>
      </c>
      <c r="S13" s="6">
        <v>3</v>
      </c>
      <c r="T13" s="6">
        <v>59</v>
      </c>
      <c r="U13" s="10">
        <v>239</v>
      </c>
      <c r="V13" s="11">
        <v>454</v>
      </c>
      <c r="W13" s="11"/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23">
        <v>5</v>
      </c>
      <c r="AJ13" s="23">
        <v>5</v>
      </c>
      <c r="AK13" s="23">
        <v>50</v>
      </c>
      <c r="AL13" s="24">
        <v>60</v>
      </c>
      <c r="AM13" s="6">
        <v>3</v>
      </c>
      <c r="AN13" s="6">
        <v>18</v>
      </c>
      <c r="AO13" s="22">
        <v>198</v>
      </c>
      <c r="AP13" s="25">
        <v>258</v>
      </c>
      <c r="AQ13" s="25">
        <v>712</v>
      </c>
      <c r="AR13" s="9">
        <v>8</v>
      </c>
      <c r="AS13" s="9">
        <v>2</v>
      </c>
      <c r="AT13" s="26">
        <f t="shared" si="0"/>
        <v>1.8986666666666667</v>
      </c>
      <c r="AU13" s="27" t="s">
        <v>52</v>
      </c>
    </row>
    <row r="14" spans="1:47" ht="15">
      <c r="A14" s="6">
        <v>38</v>
      </c>
      <c r="B14" s="22">
        <v>0</v>
      </c>
      <c r="C14" s="8" t="s">
        <v>53</v>
      </c>
      <c r="D14" s="6">
        <v>0</v>
      </c>
      <c r="E14" s="6">
        <v>0</v>
      </c>
      <c r="F14" s="6">
        <v>0</v>
      </c>
      <c r="G14" s="6">
        <v>0</v>
      </c>
      <c r="H14" s="6">
        <v>5</v>
      </c>
      <c r="I14" s="6">
        <v>0</v>
      </c>
      <c r="J14" s="6">
        <v>0</v>
      </c>
      <c r="K14" s="6">
        <v>0</v>
      </c>
      <c r="L14" s="6">
        <v>150</v>
      </c>
      <c r="M14" s="6">
        <v>0</v>
      </c>
      <c r="N14" s="6">
        <v>0</v>
      </c>
      <c r="O14" s="23">
        <v>0</v>
      </c>
      <c r="P14" s="23">
        <v>50</v>
      </c>
      <c r="Q14" s="23">
        <v>50</v>
      </c>
      <c r="R14" s="9">
        <v>255</v>
      </c>
      <c r="S14" s="6">
        <v>3</v>
      </c>
      <c r="T14" s="6">
        <v>24</v>
      </c>
      <c r="U14" s="10">
        <v>204</v>
      </c>
      <c r="V14" s="11">
        <v>459</v>
      </c>
      <c r="W14" s="11"/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23">
        <v>0</v>
      </c>
      <c r="AJ14" s="23">
        <v>50</v>
      </c>
      <c r="AK14" s="23">
        <v>50</v>
      </c>
      <c r="AL14" s="24">
        <v>100</v>
      </c>
      <c r="AM14" s="6">
        <v>3</v>
      </c>
      <c r="AN14" s="6">
        <v>23</v>
      </c>
      <c r="AO14" s="22">
        <v>203</v>
      </c>
      <c r="AP14" s="25">
        <v>303</v>
      </c>
      <c r="AQ14" s="25">
        <v>762</v>
      </c>
      <c r="AR14" s="9">
        <v>9</v>
      </c>
      <c r="AS14" s="9">
        <v>3</v>
      </c>
      <c r="AT14" s="26">
        <f t="shared" si="0"/>
        <v>2.032</v>
      </c>
      <c r="AU14" s="27" t="s">
        <v>52</v>
      </c>
    </row>
    <row r="15" spans="1:47" ht="15">
      <c r="A15" s="6">
        <v>28</v>
      </c>
      <c r="B15" s="22">
        <v>0</v>
      </c>
      <c r="C15" s="8" t="s">
        <v>54</v>
      </c>
      <c r="D15" s="6">
        <v>0</v>
      </c>
      <c r="E15" s="6">
        <v>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23">
        <v>5</v>
      </c>
      <c r="P15" s="23">
        <v>50</v>
      </c>
      <c r="Q15" s="23">
        <v>50</v>
      </c>
      <c r="R15" s="9">
        <v>110</v>
      </c>
      <c r="S15" s="6">
        <v>2</v>
      </c>
      <c r="T15" s="6">
        <v>55</v>
      </c>
      <c r="U15" s="10">
        <v>175</v>
      </c>
      <c r="V15" s="11">
        <v>285</v>
      </c>
      <c r="W15" s="11"/>
      <c r="X15" s="6">
        <v>0</v>
      </c>
      <c r="Y15" s="6">
        <v>0</v>
      </c>
      <c r="Z15" s="6">
        <v>50</v>
      </c>
      <c r="AA15" s="6">
        <v>50</v>
      </c>
      <c r="AB15" s="6">
        <v>0</v>
      </c>
      <c r="AC15" s="6">
        <v>5</v>
      </c>
      <c r="AD15" s="6">
        <v>0</v>
      </c>
      <c r="AE15" s="6">
        <v>5</v>
      </c>
      <c r="AF15" s="6">
        <v>150</v>
      </c>
      <c r="AG15" s="6">
        <v>0</v>
      </c>
      <c r="AH15" s="6">
        <v>5</v>
      </c>
      <c r="AI15" s="23">
        <v>0</v>
      </c>
      <c r="AJ15" s="23">
        <v>50</v>
      </c>
      <c r="AK15" s="23">
        <v>50</v>
      </c>
      <c r="AL15" s="24">
        <v>365</v>
      </c>
      <c r="AM15" s="6">
        <v>2</v>
      </c>
      <c r="AN15" s="6">
        <v>43</v>
      </c>
      <c r="AO15" s="22">
        <v>163</v>
      </c>
      <c r="AP15" s="25">
        <v>528</v>
      </c>
      <c r="AQ15" s="25">
        <v>813</v>
      </c>
      <c r="AR15" s="9">
        <v>10</v>
      </c>
      <c r="AS15" s="9">
        <v>3</v>
      </c>
      <c r="AT15" s="26">
        <f t="shared" si="0"/>
        <v>2.168</v>
      </c>
      <c r="AU15" s="27" t="s">
        <v>52</v>
      </c>
    </row>
    <row r="16" spans="1:47" ht="15">
      <c r="A16" s="6">
        <v>11</v>
      </c>
      <c r="B16" s="22">
        <v>0</v>
      </c>
      <c r="C16" s="8" t="s">
        <v>55</v>
      </c>
      <c r="D16" s="6">
        <v>0</v>
      </c>
      <c r="E16" s="6">
        <v>5</v>
      </c>
      <c r="F16" s="6">
        <v>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5</v>
      </c>
      <c r="M16" s="6">
        <v>0</v>
      </c>
      <c r="N16" s="6">
        <v>0</v>
      </c>
      <c r="O16" s="23">
        <v>5</v>
      </c>
      <c r="P16" s="23">
        <v>0</v>
      </c>
      <c r="Q16" s="23">
        <v>0</v>
      </c>
      <c r="R16" s="9">
        <v>20</v>
      </c>
      <c r="S16" s="6">
        <v>3</v>
      </c>
      <c r="T16" s="6">
        <v>6</v>
      </c>
      <c r="U16" s="10">
        <v>186</v>
      </c>
      <c r="V16" s="11">
        <v>206</v>
      </c>
      <c r="W16" s="11"/>
      <c r="X16" s="6">
        <v>0</v>
      </c>
      <c r="Y16" s="6">
        <v>0</v>
      </c>
      <c r="Z16" s="6">
        <v>50</v>
      </c>
      <c r="AA16" s="6">
        <v>50</v>
      </c>
      <c r="AB16" s="6">
        <v>0</v>
      </c>
      <c r="AC16" s="6">
        <v>50</v>
      </c>
      <c r="AD16" s="6">
        <v>50</v>
      </c>
      <c r="AE16" s="6">
        <v>150</v>
      </c>
      <c r="AF16" s="6">
        <v>50</v>
      </c>
      <c r="AG16" s="6">
        <v>50</v>
      </c>
      <c r="AH16" s="6">
        <v>0</v>
      </c>
      <c r="AI16" s="23">
        <v>0</v>
      </c>
      <c r="AJ16" s="23">
        <v>0</v>
      </c>
      <c r="AK16" s="23">
        <v>0</v>
      </c>
      <c r="AL16" s="24">
        <v>450</v>
      </c>
      <c r="AM16" s="6">
        <v>3</v>
      </c>
      <c r="AN16" s="6">
        <v>2</v>
      </c>
      <c r="AO16" s="22">
        <v>182</v>
      </c>
      <c r="AP16" s="25">
        <v>632</v>
      </c>
      <c r="AQ16" s="25">
        <v>838</v>
      </c>
      <c r="AR16" s="9">
        <v>11</v>
      </c>
      <c r="AS16" s="9">
        <v>1</v>
      </c>
      <c r="AT16" s="26">
        <f t="shared" si="0"/>
        <v>2.2346666666666666</v>
      </c>
      <c r="AU16" s="27" t="s">
        <v>52</v>
      </c>
    </row>
    <row r="17" spans="1:47" ht="15">
      <c r="A17" s="6">
        <v>13</v>
      </c>
      <c r="B17" s="22">
        <v>0</v>
      </c>
      <c r="C17" s="8" t="s">
        <v>56</v>
      </c>
      <c r="D17" s="6">
        <v>0</v>
      </c>
      <c r="E17" s="6">
        <v>5</v>
      </c>
      <c r="F17" s="6">
        <v>50</v>
      </c>
      <c r="G17" s="6">
        <v>50</v>
      </c>
      <c r="H17" s="6">
        <v>5</v>
      </c>
      <c r="I17" s="6">
        <v>0</v>
      </c>
      <c r="J17" s="6">
        <v>0</v>
      </c>
      <c r="K17" s="6">
        <v>0</v>
      </c>
      <c r="L17" s="6">
        <v>5</v>
      </c>
      <c r="M17" s="6">
        <v>0</v>
      </c>
      <c r="N17" s="6">
        <v>0</v>
      </c>
      <c r="O17" s="23">
        <v>0</v>
      </c>
      <c r="P17" s="23">
        <v>50</v>
      </c>
      <c r="Q17" s="23">
        <v>50</v>
      </c>
      <c r="R17" s="9">
        <v>215</v>
      </c>
      <c r="S17" s="6">
        <v>2</v>
      </c>
      <c r="T17" s="6">
        <v>34</v>
      </c>
      <c r="U17" s="10">
        <v>154</v>
      </c>
      <c r="V17" s="11">
        <v>369</v>
      </c>
      <c r="W17" s="11"/>
      <c r="X17" s="6">
        <v>0</v>
      </c>
      <c r="Y17" s="6">
        <v>0</v>
      </c>
      <c r="Z17" s="6">
        <v>50</v>
      </c>
      <c r="AA17" s="6">
        <v>50</v>
      </c>
      <c r="AB17" s="6">
        <v>5</v>
      </c>
      <c r="AC17" s="6">
        <v>0</v>
      </c>
      <c r="AD17" s="6">
        <v>0</v>
      </c>
      <c r="AE17" s="6">
        <v>0</v>
      </c>
      <c r="AF17" s="6">
        <v>150</v>
      </c>
      <c r="AG17" s="6">
        <v>0</v>
      </c>
      <c r="AH17" s="6">
        <v>0</v>
      </c>
      <c r="AI17" s="23">
        <v>0</v>
      </c>
      <c r="AJ17" s="23">
        <v>50</v>
      </c>
      <c r="AK17" s="23">
        <v>50</v>
      </c>
      <c r="AL17" s="24">
        <v>355</v>
      </c>
      <c r="AM17" s="6">
        <v>2</v>
      </c>
      <c r="AN17" s="6">
        <v>12</v>
      </c>
      <c r="AO17" s="22">
        <v>132</v>
      </c>
      <c r="AP17" s="25">
        <v>487</v>
      </c>
      <c r="AQ17" s="25">
        <v>856</v>
      </c>
      <c r="AR17" s="9">
        <v>12</v>
      </c>
      <c r="AS17" s="9">
        <v>2</v>
      </c>
      <c r="AT17" s="26">
        <f t="shared" si="0"/>
        <v>2.2826666666666666</v>
      </c>
      <c r="AU17" s="27" t="s">
        <v>52</v>
      </c>
    </row>
    <row r="18" spans="1:47" ht="15">
      <c r="A18" s="6">
        <v>15</v>
      </c>
      <c r="B18" s="22">
        <v>0</v>
      </c>
      <c r="C18" s="8" t="s">
        <v>57</v>
      </c>
      <c r="D18" s="6">
        <v>0</v>
      </c>
      <c r="E18" s="6">
        <v>50</v>
      </c>
      <c r="F18" s="6">
        <v>50</v>
      </c>
      <c r="G18" s="6">
        <v>50</v>
      </c>
      <c r="H18" s="6">
        <v>50</v>
      </c>
      <c r="I18" s="6">
        <v>0</v>
      </c>
      <c r="J18" s="6">
        <v>0</v>
      </c>
      <c r="K18" s="6">
        <v>5</v>
      </c>
      <c r="L18" s="6">
        <v>150</v>
      </c>
      <c r="M18" s="6">
        <v>50</v>
      </c>
      <c r="N18" s="6">
        <v>50</v>
      </c>
      <c r="O18" s="23">
        <v>50</v>
      </c>
      <c r="P18" s="23">
        <v>50</v>
      </c>
      <c r="Q18" s="23">
        <v>50</v>
      </c>
      <c r="R18" s="9">
        <v>605</v>
      </c>
      <c r="S18" s="6">
        <v>2</v>
      </c>
      <c r="T18" s="6">
        <v>7</v>
      </c>
      <c r="U18" s="10">
        <v>127</v>
      </c>
      <c r="V18" s="11">
        <v>732</v>
      </c>
      <c r="W18" s="11"/>
      <c r="X18" s="6">
        <v>0</v>
      </c>
      <c r="Y18" s="6">
        <v>5</v>
      </c>
      <c r="Z18" s="6">
        <v>50</v>
      </c>
      <c r="AA18" s="6">
        <v>50</v>
      </c>
      <c r="AB18" s="6">
        <v>0</v>
      </c>
      <c r="AC18" s="6">
        <v>50</v>
      </c>
      <c r="AD18" s="6">
        <v>50</v>
      </c>
      <c r="AE18" s="6">
        <v>150</v>
      </c>
      <c r="AF18" s="6">
        <v>0</v>
      </c>
      <c r="AG18" s="6">
        <v>50</v>
      </c>
      <c r="AH18" s="6">
        <v>50</v>
      </c>
      <c r="AI18" s="23">
        <v>50</v>
      </c>
      <c r="AJ18" s="23">
        <v>50</v>
      </c>
      <c r="AK18" s="23">
        <v>0</v>
      </c>
      <c r="AL18" s="24">
        <v>555</v>
      </c>
      <c r="AM18" s="6">
        <v>2</v>
      </c>
      <c r="AN18" s="6">
        <v>5</v>
      </c>
      <c r="AO18" s="22">
        <v>125</v>
      </c>
      <c r="AP18" s="25">
        <v>680</v>
      </c>
      <c r="AQ18" s="25">
        <v>1412</v>
      </c>
      <c r="AR18" s="9">
        <v>13</v>
      </c>
      <c r="AS18" s="9">
        <v>3</v>
      </c>
      <c r="AT18" s="26">
        <f t="shared" si="0"/>
        <v>3.7653333333333334</v>
      </c>
      <c r="AU18" s="27" t="s">
        <v>52</v>
      </c>
    </row>
    <row r="19" spans="1:47" ht="15">
      <c r="A19" s="6">
        <v>50</v>
      </c>
      <c r="B19" s="22">
        <v>0</v>
      </c>
      <c r="C19" s="8" t="s">
        <v>58</v>
      </c>
      <c r="D19" s="6">
        <v>0</v>
      </c>
      <c r="E19" s="6">
        <v>0</v>
      </c>
      <c r="F19" s="6">
        <v>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23">
        <v>5</v>
      </c>
      <c r="P19" s="23">
        <v>0</v>
      </c>
      <c r="Q19" s="23">
        <v>50</v>
      </c>
      <c r="R19" s="9">
        <v>60</v>
      </c>
      <c r="S19" s="6">
        <v>2</v>
      </c>
      <c r="T19" s="6">
        <v>59</v>
      </c>
      <c r="U19" s="10">
        <v>179</v>
      </c>
      <c r="V19" s="11">
        <v>239</v>
      </c>
      <c r="W19" s="11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23"/>
      <c r="AJ19" s="23"/>
      <c r="AK19" s="23"/>
      <c r="AL19" s="24" t="s">
        <v>46</v>
      </c>
      <c r="AM19" s="6" t="s">
        <v>52</v>
      </c>
      <c r="AN19" s="6"/>
      <c r="AO19" s="22"/>
      <c r="AP19" s="25"/>
      <c r="AQ19" s="25"/>
      <c r="AR19" s="9">
        <v>14</v>
      </c>
      <c r="AS19" s="9">
        <v>1</v>
      </c>
      <c r="AT19" s="26">
        <f t="shared" si="0"/>
        <v>0</v>
      </c>
      <c r="AU19" s="27" t="s">
        <v>52</v>
      </c>
    </row>
    <row r="20" spans="1:47" ht="15">
      <c r="A20" s="29">
        <v>16</v>
      </c>
      <c r="B20" s="22">
        <v>0</v>
      </c>
      <c r="C20" s="8" t="s">
        <v>59</v>
      </c>
      <c r="D20" s="6">
        <v>0</v>
      </c>
      <c r="E20" s="6">
        <v>5</v>
      </c>
      <c r="F20" s="6">
        <v>5</v>
      </c>
      <c r="G20" s="6" t="s">
        <v>52</v>
      </c>
      <c r="H20" s="6" t="s">
        <v>52</v>
      </c>
      <c r="I20" s="6" t="s">
        <v>52</v>
      </c>
      <c r="J20" s="6" t="s">
        <v>52</v>
      </c>
      <c r="K20" s="6" t="s">
        <v>52</v>
      </c>
      <c r="L20" s="6" t="s">
        <v>52</v>
      </c>
      <c r="M20" s="6" t="s">
        <v>52</v>
      </c>
      <c r="N20" s="6" t="s">
        <v>52</v>
      </c>
      <c r="O20" s="6" t="s">
        <v>52</v>
      </c>
      <c r="P20" s="6" t="s">
        <v>52</v>
      </c>
      <c r="Q20" s="6" t="s">
        <v>52</v>
      </c>
      <c r="R20" s="9">
        <v>10</v>
      </c>
      <c r="S20" s="6" t="s">
        <v>52</v>
      </c>
      <c r="T20" s="6"/>
      <c r="U20" s="10"/>
      <c r="V20" s="11"/>
      <c r="W20" s="11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3"/>
      <c r="AJ20" s="23"/>
      <c r="AK20" s="23"/>
      <c r="AL20" s="24" t="s">
        <v>46</v>
      </c>
      <c r="AM20" s="6" t="s">
        <v>52</v>
      </c>
      <c r="AN20" s="6"/>
      <c r="AO20" s="22"/>
      <c r="AP20" s="25"/>
      <c r="AQ20" s="25"/>
      <c r="AR20" s="9">
        <v>15</v>
      </c>
      <c r="AS20" s="9">
        <v>3</v>
      </c>
      <c r="AT20" s="26">
        <f t="shared" si="0"/>
        <v>0</v>
      </c>
      <c r="AU20" s="27" t="s">
        <v>52</v>
      </c>
    </row>
    <row r="22" spans="44:45" ht="15">
      <c r="AR22" s="12" t="s">
        <v>60</v>
      </c>
      <c r="AS22">
        <f>2*(3+10+3+3+1+1+3+1+1+1+10+3)</f>
        <v>80</v>
      </c>
    </row>
    <row r="23" spans="44:45" ht="15">
      <c r="AR23" s="12" t="s">
        <v>61</v>
      </c>
      <c r="AS23" s="30">
        <v>1.02</v>
      </c>
    </row>
    <row r="24" spans="44:45" ht="15">
      <c r="AR24" s="12" t="s">
        <v>62</v>
      </c>
      <c r="AS24" s="30">
        <v>1.2</v>
      </c>
    </row>
    <row r="25" spans="44:45" ht="15">
      <c r="AR25" s="12" t="s">
        <v>63</v>
      </c>
      <c r="AS25" s="30">
        <v>1.54</v>
      </c>
    </row>
    <row r="27" spans="41:47" ht="15">
      <c r="AO27" s="12" t="s">
        <v>64</v>
      </c>
      <c r="AS27" s="12"/>
      <c r="AT27" s="12"/>
      <c r="AU27" s="12"/>
    </row>
    <row r="28" spans="45:47" ht="15">
      <c r="AS28" s="12"/>
      <c r="AT28" s="12"/>
      <c r="AU28" s="12"/>
    </row>
    <row r="29" spans="41:47" ht="15">
      <c r="AO29" s="12" t="s">
        <v>65</v>
      </c>
      <c r="AS29" s="12"/>
      <c r="AT29" s="12"/>
      <c r="AU29" s="12"/>
    </row>
    <row r="30" spans="41:47" ht="15">
      <c r="AO30" s="12" t="s">
        <v>66</v>
      </c>
      <c r="AS30" s="12"/>
      <c r="AT30" s="12"/>
      <c r="AU30" s="12"/>
    </row>
    <row r="31" spans="41:47" ht="15">
      <c r="AO31" s="12" t="s">
        <v>67</v>
      </c>
      <c r="AS31" s="12"/>
      <c r="AT31" s="12"/>
      <c r="AU31" s="12"/>
    </row>
    <row r="32" spans="45:47" ht="15">
      <c r="AS32" s="12"/>
      <c r="AT32" s="12"/>
      <c r="AU32" s="12"/>
    </row>
    <row r="33" spans="45:47" ht="15">
      <c r="AS33" s="12"/>
      <c r="AT33" s="12"/>
      <c r="AU33" s="12"/>
    </row>
  </sheetData>
  <sheetProtection/>
  <mergeCells count="13">
    <mergeCell ref="AT5:AT6"/>
    <mergeCell ref="AU5:AU6"/>
    <mergeCell ref="A1:AR1"/>
    <mergeCell ref="A5:A6"/>
    <mergeCell ref="B5:B6"/>
    <mergeCell ref="C5:C6"/>
    <mergeCell ref="D5:V5"/>
    <mergeCell ref="X5:AP5"/>
    <mergeCell ref="AQ5:AQ6"/>
    <mergeCell ref="AR5:AR6"/>
    <mergeCell ref="P2:AG2"/>
    <mergeCell ref="P3:AG3"/>
    <mergeCell ref="AS5:AS6"/>
  </mergeCells>
  <dataValidations count="3">
    <dataValidation type="whole" operator="lessThanOrEqual" allowBlank="1" showInputMessage="1" showErrorMessage="1" sqref="AN7:AN20">
      <formula1>59</formula1>
    </dataValidation>
    <dataValidation type="whole" allowBlank="1" showInputMessage="1" showErrorMessage="1" sqref="T7:T20">
      <formula1>0</formula1>
      <formula2>59</formula2>
    </dataValidation>
    <dataValidation operator="lessThanOrEqual" allowBlank="1" showInputMessage="1" showErrorMessage="1" sqref="AN6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9.140625" style="12" customWidth="1"/>
    <col min="2" max="2" width="18.00390625" style="12" bestFit="1" customWidth="1"/>
    <col min="3" max="3" width="19.7109375" style="12" bestFit="1" customWidth="1"/>
    <col min="4" max="6" width="3.7109375" style="12" customWidth="1"/>
    <col min="7" max="7" width="10.00390625" style="12" customWidth="1"/>
    <col min="8" max="9" width="9.140625" style="12" customWidth="1"/>
    <col min="10" max="10" width="11.140625" style="12" customWidth="1"/>
    <col min="11" max="11" width="11.00390625" style="12" customWidth="1"/>
    <col min="12" max="12" width="12.7109375" style="12" customWidth="1"/>
    <col min="13" max="13" width="4.00390625" style="12" customWidth="1"/>
    <col min="14" max="15" width="3.7109375" style="12" customWidth="1"/>
    <col min="16" max="16" width="4.57421875" style="12" customWidth="1"/>
    <col min="17" max="26" width="3.7109375" style="12" customWidth="1"/>
    <col min="27" max="27" width="9.57421875" style="12" customWidth="1"/>
    <col min="28" max="28" width="9.00390625" style="12" customWidth="1"/>
    <col min="29" max="29" width="9.140625" style="12" customWidth="1"/>
    <col min="30" max="30" width="10.8515625" style="12" customWidth="1"/>
    <col min="31" max="31" width="12.57421875" style="12" customWidth="1"/>
    <col min="32" max="32" width="11.57421875" style="12" customWidth="1"/>
    <col min="33" max="33" width="13.421875" style="12" customWidth="1"/>
  </cols>
  <sheetData>
    <row r="1" spans="1:33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21">
      <c r="A2" s="1"/>
      <c r="B2" s="1"/>
      <c r="C2" s="1"/>
      <c r="D2" s="1"/>
      <c r="E2" s="1"/>
      <c r="F2" s="1"/>
      <c r="G2" s="1"/>
      <c r="H2" s="1"/>
      <c r="I2" s="82" t="s">
        <v>32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1"/>
      <c r="AB2" s="1"/>
      <c r="AC2" s="1"/>
      <c r="AD2" s="1"/>
      <c r="AE2" s="1"/>
      <c r="AF2" s="1"/>
      <c r="AG2" s="1"/>
    </row>
    <row r="3" spans="1:33" ht="21">
      <c r="A3" s="1"/>
      <c r="B3" s="1"/>
      <c r="C3" s="1"/>
      <c r="D3" s="1"/>
      <c r="E3" s="1"/>
      <c r="F3" s="1"/>
      <c r="G3" s="1"/>
      <c r="H3" s="1"/>
      <c r="I3" s="82" t="s">
        <v>33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1"/>
      <c r="AB3" s="1"/>
      <c r="AC3" s="1"/>
      <c r="AD3" s="1"/>
      <c r="AE3" s="1"/>
      <c r="AF3" s="1"/>
      <c r="AG3" s="1"/>
    </row>
    <row r="4" spans="1:33" ht="21">
      <c r="A4" s="34" t="s">
        <v>163</v>
      </c>
      <c r="B4" s="14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 customHeight="1">
      <c r="A5" s="76" t="s">
        <v>1</v>
      </c>
      <c r="B5" s="78" t="s">
        <v>2</v>
      </c>
      <c r="C5" s="79" t="s">
        <v>3</v>
      </c>
      <c r="D5" s="81" t="s">
        <v>4</v>
      </c>
      <c r="E5" s="81"/>
      <c r="F5" s="81"/>
      <c r="G5" s="81"/>
      <c r="H5" s="81"/>
      <c r="I5" s="81"/>
      <c r="J5" s="81"/>
      <c r="K5" s="81"/>
      <c r="L5" s="79" t="s">
        <v>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38.25">
      <c r="A6" s="77"/>
      <c r="B6" s="77"/>
      <c r="C6" s="80"/>
      <c r="D6" s="2">
        <v>1</v>
      </c>
      <c r="E6" s="2">
        <v>2</v>
      </c>
      <c r="F6" s="2">
        <v>3</v>
      </c>
      <c r="G6" s="3" t="s">
        <v>6</v>
      </c>
      <c r="H6" s="2" t="s">
        <v>7</v>
      </c>
      <c r="I6" s="2" t="s">
        <v>8</v>
      </c>
      <c r="J6" s="4" t="s">
        <v>9</v>
      </c>
      <c r="K6" s="5" t="s">
        <v>10</v>
      </c>
      <c r="L6" s="8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02">
      <c r="A7" s="6" t="s">
        <v>11</v>
      </c>
      <c r="B7" s="7" t="s">
        <v>12</v>
      </c>
      <c r="C7" s="8" t="s">
        <v>13</v>
      </c>
      <c r="D7" s="6">
        <v>0</v>
      </c>
      <c r="E7" s="6">
        <v>0</v>
      </c>
      <c r="F7" s="6">
        <v>0</v>
      </c>
      <c r="G7" s="9">
        <v>0</v>
      </c>
      <c r="H7" s="6">
        <v>30</v>
      </c>
      <c r="I7" s="6">
        <v>23</v>
      </c>
      <c r="J7" s="10">
        <f>H7*60+I7</f>
        <v>1823</v>
      </c>
      <c r="K7" s="11">
        <f>J7+G7</f>
        <v>1823</v>
      </c>
      <c r="L7" s="9">
        <v>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76.5">
      <c r="A8" s="6" t="s">
        <v>14</v>
      </c>
      <c r="B8" s="7" t="s">
        <v>15</v>
      </c>
      <c r="C8" s="8" t="s">
        <v>16</v>
      </c>
      <c r="D8" s="6">
        <v>0</v>
      </c>
      <c r="E8" s="6">
        <v>0</v>
      </c>
      <c r="F8" s="6">
        <v>5</v>
      </c>
      <c r="G8" s="9">
        <v>5</v>
      </c>
      <c r="H8" s="6">
        <v>34</v>
      </c>
      <c r="I8" s="6">
        <v>21</v>
      </c>
      <c r="J8" s="10">
        <f aca="true" t="shared" si="0" ref="J8:J13">H8*60+I8</f>
        <v>2061</v>
      </c>
      <c r="K8" s="11">
        <f aca="true" t="shared" si="1" ref="K8:K13">J8+G8</f>
        <v>2066</v>
      </c>
      <c r="L8" s="9">
        <v>2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02">
      <c r="A9" s="6" t="s">
        <v>17</v>
      </c>
      <c r="B9" s="7" t="s">
        <v>18</v>
      </c>
      <c r="C9" s="8" t="s">
        <v>19</v>
      </c>
      <c r="D9" s="6">
        <v>0</v>
      </c>
      <c r="E9" s="6">
        <v>0</v>
      </c>
      <c r="F9" s="6">
        <v>0</v>
      </c>
      <c r="G9" s="9">
        <v>0</v>
      </c>
      <c r="H9" s="6">
        <v>35</v>
      </c>
      <c r="I9" s="6">
        <v>41</v>
      </c>
      <c r="J9" s="10">
        <f t="shared" si="0"/>
        <v>2141</v>
      </c>
      <c r="K9" s="11">
        <f t="shared" si="1"/>
        <v>2141</v>
      </c>
      <c r="L9" s="9">
        <v>3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02">
      <c r="A10" s="6" t="s">
        <v>20</v>
      </c>
      <c r="B10" s="7" t="s">
        <v>21</v>
      </c>
      <c r="C10" s="8" t="s">
        <v>22</v>
      </c>
      <c r="D10" s="6">
        <v>0</v>
      </c>
      <c r="E10" s="6">
        <v>0</v>
      </c>
      <c r="F10" s="6">
        <v>0</v>
      </c>
      <c r="G10" s="9">
        <v>0</v>
      </c>
      <c r="H10" s="6">
        <v>36</v>
      </c>
      <c r="I10" s="6">
        <v>32</v>
      </c>
      <c r="J10" s="10">
        <f t="shared" si="0"/>
        <v>2192</v>
      </c>
      <c r="K10" s="11">
        <f t="shared" si="1"/>
        <v>2192</v>
      </c>
      <c r="L10" s="9">
        <v>4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02">
      <c r="A11" s="6" t="s">
        <v>23</v>
      </c>
      <c r="B11" s="7" t="s">
        <v>24</v>
      </c>
      <c r="C11" s="8" t="s">
        <v>25</v>
      </c>
      <c r="D11" s="6">
        <v>0</v>
      </c>
      <c r="E11" s="6">
        <v>0</v>
      </c>
      <c r="F11" s="6">
        <v>0</v>
      </c>
      <c r="G11" s="9">
        <v>0</v>
      </c>
      <c r="H11" s="6">
        <v>39</v>
      </c>
      <c r="I11" s="6">
        <v>35</v>
      </c>
      <c r="J11" s="10">
        <f t="shared" si="0"/>
        <v>2375</v>
      </c>
      <c r="K11" s="11">
        <f t="shared" si="1"/>
        <v>2375</v>
      </c>
      <c r="L11" s="9">
        <v>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02">
      <c r="A12" s="6" t="s">
        <v>26</v>
      </c>
      <c r="B12" s="15" t="s">
        <v>27</v>
      </c>
      <c r="C12" s="8" t="s">
        <v>28</v>
      </c>
      <c r="D12" s="6">
        <v>0</v>
      </c>
      <c r="E12" s="6">
        <v>0</v>
      </c>
      <c r="F12" s="6">
        <v>0</v>
      </c>
      <c r="G12" s="9">
        <v>0</v>
      </c>
      <c r="H12" s="6">
        <v>43</v>
      </c>
      <c r="I12" s="6">
        <v>54</v>
      </c>
      <c r="J12" s="10">
        <f t="shared" si="0"/>
        <v>2634</v>
      </c>
      <c r="K12" s="11">
        <f t="shared" si="1"/>
        <v>2634</v>
      </c>
      <c r="L12" s="9">
        <v>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02">
      <c r="A13" s="6" t="s">
        <v>29</v>
      </c>
      <c r="B13" s="16" t="s">
        <v>30</v>
      </c>
      <c r="C13" s="8" t="s">
        <v>31</v>
      </c>
      <c r="D13" s="6">
        <v>0</v>
      </c>
      <c r="E13" s="6">
        <v>0</v>
      </c>
      <c r="F13" s="6">
        <v>0</v>
      </c>
      <c r="G13" s="9">
        <v>0</v>
      </c>
      <c r="H13" s="6">
        <v>45</v>
      </c>
      <c r="I13" s="6">
        <v>38</v>
      </c>
      <c r="J13" s="10">
        <f t="shared" si="0"/>
        <v>2738</v>
      </c>
      <c r="K13" s="11">
        <f t="shared" si="1"/>
        <v>2738</v>
      </c>
      <c r="L13" s="9">
        <v>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</sheetData>
  <sheetProtection/>
  <mergeCells count="8">
    <mergeCell ref="A1:AG1"/>
    <mergeCell ref="A5:A6"/>
    <mergeCell ref="B5:B6"/>
    <mergeCell ref="C5:C6"/>
    <mergeCell ref="D5:K5"/>
    <mergeCell ref="L5:L6"/>
    <mergeCell ref="I2:Z2"/>
    <mergeCell ref="I3:Z3"/>
  </mergeCells>
  <dataValidations count="1">
    <dataValidation type="whole" allowBlank="1" showInputMessage="1" showErrorMessage="1" sqref="I7:I13">
      <formula1>0</formula1>
      <formula2>59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Моисеев</dc:creator>
  <cp:keywords/>
  <dc:description/>
  <cp:lastModifiedBy>лантонова</cp:lastModifiedBy>
  <dcterms:created xsi:type="dcterms:W3CDTF">2015-04-21T15:49:32Z</dcterms:created>
  <dcterms:modified xsi:type="dcterms:W3CDTF">2015-04-27T03:59:24Z</dcterms:modified>
  <cp:category/>
  <cp:version/>
  <cp:contentType/>
  <cp:contentStatus/>
</cp:coreProperties>
</file>